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tchargray-my.sharepoint.com/personal/phillip_scroggin_hargrayfiber_com/Documents/Desktop/GTA-Direct Program/"/>
    </mc:Choice>
  </mc:AlternateContent>
  <xr:revisionPtr revIDLastSave="11" documentId="8_{25F26A05-29F9-4BFD-9979-576E466D6BA4}" xr6:coauthVersionLast="45" xr6:coauthVersionMax="45" xr10:uidLastSave="{25D4ACE1-6101-417C-8337-79CE61D5CF56}"/>
  <bookViews>
    <workbookView showHorizontalScroll="0" showVerticalScroll="0" showSheetTabs="0" xWindow="28680" yWindow="-120" windowWidth="24195" windowHeight="15990" tabRatio="599" xr2:uid="{00000000-000D-0000-FFFF-FFFF00000000}"/>
  </bookViews>
  <sheets>
    <sheet name="Business Rate Sheet" sheetId="1" r:id="rId1"/>
  </sheets>
  <definedNames>
    <definedName name="_xlnm.Print_Area" localSheetId="0">'Business Rate Sheet'!$A$1:$K$193</definedName>
    <definedName name="_xlnm.Print_Titles" localSheetId="0">'Business Rate Sheet'!$1:$4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2" i="1" l="1"/>
  <c r="D176" i="1"/>
  <c r="D170" i="1"/>
  <c r="L162" i="1"/>
  <c r="L161" i="1"/>
  <c r="J162" i="1"/>
  <c r="J161" i="1"/>
  <c r="F162" i="1"/>
  <c r="F161" i="1"/>
  <c r="L159" i="1"/>
  <c r="J159" i="1"/>
  <c r="F159" i="1"/>
  <c r="L157" i="1"/>
  <c r="J157" i="1"/>
  <c r="F157" i="1"/>
  <c r="L154" i="1"/>
  <c r="J154" i="1"/>
  <c r="F154" i="1"/>
  <c r="F140" i="1"/>
  <c r="J88" i="1"/>
  <c r="J87" i="1"/>
  <c r="H88" i="1"/>
  <c r="H87" i="1"/>
  <c r="F88" i="1"/>
  <c r="F87" i="1"/>
  <c r="D134" i="1"/>
  <c r="D133" i="1"/>
  <c r="D131" i="1"/>
  <c r="D130" i="1"/>
  <c r="D129" i="1"/>
  <c r="D128" i="1"/>
  <c r="D127" i="1"/>
  <c r="D126" i="1"/>
  <c r="D125" i="1"/>
  <c r="D123" i="1"/>
  <c r="D122" i="1"/>
  <c r="D120" i="1"/>
  <c r="D119" i="1"/>
  <c r="D118" i="1"/>
  <c r="D116" i="1"/>
  <c r="D115" i="1"/>
  <c r="J108" i="1"/>
  <c r="J105" i="1"/>
  <c r="J104" i="1"/>
  <c r="J103" i="1"/>
  <c r="H108" i="1"/>
  <c r="H105" i="1"/>
  <c r="H104" i="1"/>
  <c r="H103" i="1"/>
  <c r="F108" i="1"/>
  <c r="F105" i="1"/>
  <c r="F104" i="1"/>
  <c r="F103" i="1"/>
  <c r="J100" i="1"/>
  <c r="J97" i="1"/>
  <c r="J96" i="1"/>
  <c r="J95" i="1"/>
  <c r="H100" i="1"/>
  <c r="H97" i="1"/>
  <c r="H96" i="1"/>
  <c r="H95" i="1"/>
  <c r="F100" i="1"/>
  <c r="F97" i="1"/>
  <c r="F96" i="1"/>
  <c r="F95" i="1"/>
  <c r="J92" i="1"/>
  <c r="J89" i="1"/>
  <c r="H92" i="1"/>
  <c r="H89" i="1"/>
  <c r="F92" i="1"/>
  <c r="F89" i="1"/>
  <c r="L81" i="1"/>
  <c r="L80" i="1"/>
  <c r="L79" i="1"/>
  <c r="L78" i="1"/>
  <c r="L77" i="1"/>
  <c r="J81" i="1"/>
  <c r="J80" i="1"/>
  <c r="J79" i="1"/>
  <c r="J78" i="1"/>
  <c r="J77" i="1"/>
  <c r="L74" i="1"/>
  <c r="L73" i="1"/>
  <c r="L72" i="1"/>
  <c r="L71" i="1"/>
  <c r="L70" i="1"/>
  <c r="L69" i="1"/>
  <c r="L68" i="1"/>
  <c r="L67" i="1"/>
  <c r="L66" i="1"/>
  <c r="L65" i="1"/>
  <c r="J74" i="1"/>
  <c r="J73" i="1"/>
  <c r="J72" i="1"/>
  <c r="J71" i="1"/>
  <c r="J70" i="1"/>
  <c r="J69" i="1"/>
  <c r="J68" i="1"/>
  <c r="J67" i="1"/>
  <c r="J66" i="1"/>
  <c r="J65" i="1"/>
  <c r="H74" i="1"/>
  <c r="H73" i="1"/>
  <c r="H72" i="1"/>
  <c r="H71" i="1"/>
  <c r="H70" i="1"/>
  <c r="H69" i="1"/>
  <c r="H68" i="1"/>
  <c r="H67" i="1"/>
  <c r="H66" i="1"/>
  <c r="H65" i="1"/>
  <c r="F74" i="1"/>
  <c r="F73" i="1"/>
  <c r="F72" i="1"/>
  <c r="F71" i="1"/>
  <c r="F70" i="1"/>
  <c r="F69" i="1"/>
  <c r="F68" i="1"/>
  <c r="F67" i="1"/>
  <c r="F66" i="1"/>
  <c r="F65" i="1"/>
  <c r="D74" i="1"/>
  <c r="D73" i="1"/>
  <c r="D72" i="1"/>
  <c r="D71" i="1"/>
  <c r="D70" i="1"/>
  <c r="D69" i="1"/>
  <c r="D68" i="1"/>
  <c r="D67" i="1"/>
  <c r="D66" i="1"/>
  <c r="D65" i="1"/>
  <c r="L63" i="1"/>
  <c r="L62" i="1"/>
  <c r="L61" i="1"/>
  <c r="L60" i="1"/>
  <c r="L59" i="1"/>
  <c r="L58" i="1"/>
  <c r="L57" i="1"/>
  <c r="L56" i="1"/>
  <c r="L55" i="1"/>
  <c r="L54" i="1"/>
  <c r="J63" i="1"/>
  <c r="J62" i="1"/>
  <c r="J61" i="1"/>
  <c r="J60" i="1"/>
  <c r="J59" i="1"/>
  <c r="J58" i="1"/>
  <c r="J57" i="1"/>
  <c r="J56" i="1"/>
  <c r="J55" i="1"/>
  <c r="J54" i="1"/>
  <c r="H63" i="1"/>
  <c r="H62" i="1"/>
  <c r="H61" i="1"/>
  <c r="H60" i="1"/>
  <c r="H59" i="1"/>
  <c r="H58" i="1"/>
  <c r="H57" i="1"/>
  <c r="H56" i="1"/>
  <c r="H55" i="1"/>
  <c r="H54" i="1"/>
  <c r="F63" i="1"/>
  <c r="F62" i="1"/>
  <c r="F61" i="1"/>
  <c r="F60" i="1"/>
  <c r="F59" i="1"/>
  <c r="F58" i="1"/>
  <c r="F57" i="1"/>
  <c r="F56" i="1"/>
  <c r="F55" i="1"/>
  <c r="F54" i="1"/>
  <c r="D63" i="1"/>
  <c r="D62" i="1"/>
  <c r="D61" i="1"/>
  <c r="D60" i="1"/>
  <c r="D59" i="1"/>
  <c r="D58" i="1"/>
  <c r="D57" i="1"/>
  <c r="D56" i="1"/>
  <c r="D55" i="1"/>
  <c r="D54" i="1"/>
  <c r="L51" i="1"/>
  <c r="L50" i="1"/>
  <c r="L49" i="1"/>
  <c r="L48" i="1"/>
  <c r="J51" i="1"/>
  <c r="J50" i="1"/>
  <c r="J49" i="1"/>
  <c r="J48" i="1"/>
  <c r="F51" i="1"/>
  <c r="F50" i="1"/>
  <c r="F49" i="1"/>
  <c r="F48" i="1"/>
  <c r="D51" i="1"/>
  <c r="D50" i="1"/>
  <c r="D49" i="1"/>
  <c r="D48" i="1"/>
  <c r="L46" i="1"/>
  <c r="L45" i="1"/>
  <c r="L44" i="1"/>
  <c r="L43" i="1"/>
  <c r="L42" i="1"/>
  <c r="J46" i="1"/>
  <c r="J45" i="1"/>
  <c r="J44" i="1"/>
  <c r="J43" i="1"/>
  <c r="J42" i="1"/>
  <c r="F46" i="1"/>
  <c r="F45" i="1"/>
  <c r="F44" i="1"/>
  <c r="F43" i="1"/>
  <c r="F42" i="1"/>
  <c r="D46" i="1"/>
  <c r="D45" i="1"/>
  <c r="D44" i="1"/>
  <c r="D43" i="1"/>
  <c r="D42" i="1"/>
  <c r="L39" i="1"/>
  <c r="L38" i="1"/>
  <c r="J39" i="1"/>
  <c r="J38" i="1"/>
  <c r="H39" i="1"/>
  <c r="H38" i="1"/>
  <c r="F39" i="1"/>
  <c r="F38" i="1"/>
  <c r="D39" i="1"/>
  <c r="D38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L19" i="1"/>
  <c r="L18" i="1"/>
  <c r="L17" i="1"/>
  <c r="L16" i="1"/>
  <c r="L15" i="1"/>
  <c r="L14" i="1"/>
  <c r="L13" i="1"/>
  <c r="J19" i="1"/>
  <c r="J18" i="1"/>
  <c r="J17" i="1"/>
  <c r="J16" i="1"/>
  <c r="J15" i="1"/>
  <c r="J14" i="1"/>
  <c r="J13" i="1"/>
  <c r="H19" i="1"/>
  <c r="H18" i="1"/>
  <c r="H17" i="1"/>
  <c r="H16" i="1"/>
  <c r="H15" i="1"/>
  <c r="H14" i="1"/>
  <c r="H13" i="1"/>
  <c r="F19" i="1"/>
  <c r="F18" i="1"/>
  <c r="F17" i="1"/>
  <c r="F16" i="1"/>
  <c r="F15" i="1"/>
  <c r="F14" i="1"/>
  <c r="F13" i="1"/>
  <c r="D19" i="1"/>
  <c r="D18" i="1"/>
  <c r="D17" i="1"/>
  <c r="D16" i="1"/>
  <c r="D15" i="1"/>
  <c r="D14" i="1"/>
  <c r="D13" i="1"/>
  <c r="L11" i="1"/>
  <c r="L10" i="1"/>
  <c r="L9" i="1"/>
  <c r="L8" i="1"/>
  <c r="L7" i="1"/>
  <c r="J11" i="1"/>
  <c r="J10" i="1"/>
  <c r="J9" i="1"/>
  <c r="J8" i="1"/>
  <c r="J7" i="1"/>
  <c r="H11" i="1"/>
  <c r="H10" i="1"/>
  <c r="H9" i="1"/>
  <c r="H8" i="1"/>
  <c r="H7" i="1"/>
  <c r="F11" i="1"/>
  <c r="F10" i="1"/>
  <c r="F9" i="1"/>
  <c r="F8" i="1"/>
  <c r="F7" i="1"/>
  <c r="D11" i="1"/>
  <c r="D10" i="1"/>
  <c r="D9" i="1"/>
  <c r="D8" i="1"/>
  <c r="D7" i="1"/>
  <c r="G21" i="1" l="1"/>
  <c r="H21" i="1" s="1"/>
  <c r="C182" i="1" l="1"/>
  <c r="C176" i="1"/>
  <c r="C170" i="1"/>
  <c r="I109" i="1" l="1"/>
  <c r="J109" i="1" s="1"/>
  <c r="G109" i="1"/>
  <c r="H109" i="1" s="1"/>
  <c r="E109" i="1"/>
  <c r="F109" i="1" s="1"/>
  <c r="I107" i="1"/>
  <c r="J107" i="1" s="1"/>
  <c r="G107" i="1"/>
  <c r="H107" i="1" s="1"/>
  <c r="E107" i="1"/>
  <c r="F107" i="1" s="1"/>
  <c r="I106" i="1"/>
  <c r="J106" i="1" s="1"/>
  <c r="G106" i="1"/>
  <c r="H106" i="1" s="1"/>
  <c r="E106" i="1"/>
  <c r="F106" i="1" s="1"/>
  <c r="I101" i="1"/>
  <c r="J101" i="1" s="1"/>
  <c r="G101" i="1"/>
  <c r="H101" i="1" s="1"/>
  <c r="E101" i="1"/>
  <c r="F101" i="1" s="1"/>
  <c r="I99" i="1"/>
  <c r="J99" i="1" s="1"/>
  <c r="G99" i="1"/>
  <c r="H99" i="1" s="1"/>
  <c r="E99" i="1"/>
  <c r="F99" i="1" s="1"/>
  <c r="I98" i="1"/>
  <c r="J98" i="1" s="1"/>
  <c r="G98" i="1"/>
  <c r="H98" i="1" s="1"/>
  <c r="E98" i="1"/>
  <c r="F98" i="1" s="1"/>
  <c r="I93" i="1"/>
  <c r="J93" i="1" s="1"/>
  <c r="G93" i="1"/>
  <c r="H93" i="1" s="1"/>
  <c r="E93" i="1"/>
  <c r="F93" i="1" s="1"/>
  <c r="I91" i="1"/>
  <c r="J91" i="1" s="1"/>
  <c r="G91" i="1"/>
  <c r="H91" i="1" s="1"/>
  <c r="E91" i="1"/>
  <c r="F91" i="1" s="1"/>
  <c r="G90" i="1"/>
  <c r="H90" i="1" s="1"/>
  <c r="E90" i="1"/>
  <c r="F90" i="1" s="1"/>
  <c r="I90" i="1"/>
  <c r="J90" i="1" s="1"/>
</calcChain>
</file>

<file path=xl/sharedStrings.xml><?xml version="1.0" encoding="utf-8"?>
<sst xmlns="http://schemas.openxmlformats.org/spreadsheetml/2006/main" count="453" uniqueCount="209">
  <si>
    <t>Service</t>
  </si>
  <si>
    <t>MTM</t>
  </si>
  <si>
    <t>1 Year</t>
  </si>
  <si>
    <t>3 Year</t>
  </si>
  <si>
    <t>5 Year</t>
  </si>
  <si>
    <t>VOICE and BUNDLED SERVICES</t>
  </si>
  <si>
    <t>Phone</t>
  </si>
  <si>
    <r>
      <rPr>
        <b/>
        <sz val="9"/>
        <color indexed="8"/>
        <rFont val="Calibri"/>
        <family val="2"/>
      </rPr>
      <t>Basic  Business Lines:</t>
    </r>
    <r>
      <rPr>
        <sz val="9"/>
        <color indexed="8"/>
        <rFont val="Calibri"/>
        <family val="2"/>
      </rPr>
      <t xml:space="preserve">
   • Basic Business Line
   • Key System Trunk
   • PBX Trunk</t>
    </r>
  </si>
  <si>
    <t>Calling Plans</t>
  </si>
  <si>
    <t>Unlimited Long Distance (ULD)</t>
  </si>
  <si>
    <t>Extended Area Calling</t>
  </si>
  <si>
    <t>Wide Area Calling</t>
  </si>
  <si>
    <t>International LD</t>
  </si>
  <si>
    <t>Euro 7</t>
  </si>
  <si>
    <t>Smart World</t>
  </si>
  <si>
    <t>variable</t>
  </si>
  <si>
    <t>Mexico Plan</t>
  </si>
  <si>
    <t>Voice Mail</t>
  </si>
  <si>
    <r>
      <rPr>
        <b/>
        <sz val="9"/>
        <color indexed="8"/>
        <rFont val="Calibri"/>
        <family val="2"/>
      </rPr>
      <t>Standard Voice Mail</t>
    </r>
    <r>
      <rPr>
        <sz val="9"/>
        <color indexed="8"/>
        <rFont val="Calibri"/>
        <family val="2"/>
      </rPr>
      <t xml:space="preserve"> </t>
    </r>
  </si>
  <si>
    <t>Premier Voice Mail (w/out Auto Attendant)</t>
  </si>
  <si>
    <t>Calling Features</t>
  </si>
  <si>
    <t>Caller ID (Number only)</t>
  </si>
  <si>
    <t>Caller ID (Name)</t>
  </si>
  <si>
    <t>Caller ID (Name and Number)</t>
  </si>
  <si>
    <t>Call Waiting</t>
  </si>
  <si>
    <t>Call Forwarding</t>
  </si>
  <si>
    <t>30 Number Speed Dial</t>
  </si>
  <si>
    <t>3 Way Calling</t>
  </si>
  <si>
    <t>Business Feature Power Packs</t>
  </si>
  <si>
    <r>
      <rPr>
        <b/>
        <sz val="9"/>
        <color indexed="8"/>
        <rFont val="Calibri"/>
        <family val="2"/>
      </rPr>
      <t>Business</t>
    </r>
    <r>
      <rPr>
        <sz val="9"/>
        <color indexed="8"/>
        <rFont val="Calibri"/>
        <family val="2"/>
      </rPr>
      <t xml:space="preserve"> </t>
    </r>
    <r>
      <rPr>
        <b/>
        <sz val="9"/>
        <color indexed="8"/>
        <rFont val="Calibri"/>
        <family val="2"/>
      </rPr>
      <t>Power Pack</t>
    </r>
  </si>
  <si>
    <t>Multi-Line Power Pack</t>
  </si>
  <si>
    <t>NA</t>
  </si>
  <si>
    <t>ISDN PRI (1.544 Mb DS1 [D channel + 23 B Channels])</t>
  </si>
  <si>
    <t>ISDN PRI Calling Name &amp; Number Delivery</t>
  </si>
  <si>
    <t>Inc</t>
  </si>
  <si>
    <t>ISDN PRI Line Port Charge</t>
  </si>
  <si>
    <t>Access Multi-line business Charge (quantity of 5 @ $9.20)</t>
  </si>
  <si>
    <t>DID - Block of 100</t>
  </si>
  <si>
    <t>DID - Block of 20 (1st Block)</t>
  </si>
  <si>
    <t>DID - Block of 20 (Addt'l Block)</t>
  </si>
  <si>
    <t>DID - Block of 10 (Addt'l Block)</t>
  </si>
  <si>
    <t>Maintenance Plan</t>
  </si>
  <si>
    <t>Wiring Maintenance Plan</t>
  </si>
  <si>
    <t>5x5 Mb</t>
  </si>
  <si>
    <t>10x10 Mb</t>
  </si>
  <si>
    <t>20x20 Mb</t>
  </si>
  <si>
    <t>50x50 Mb</t>
  </si>
  <si>
    <t>100x100 Mb</t>
  </si>
  <si>
    <t>250x250 Mb</t>
  </si>
  <si>
    <t>500x500 Mb</t>
  </si>
  <si>
    <t>750x750 Mb</t>
  </si>
  <si>
    <t>10 Mb point-to-multipoint</t>
  </si>
  <si>
    <t>20 Mb point-to-multipoint</t>
  </si>
  <si>
    <t>50 Mb point-to-multipoint</t>
  </si>
  <si>
    <t>100 Mb point-to-multipoint</t>
  </si>
  <si>
    <t>250 Mb point-to-multipoint</t>
  </si>
  <si>
    <t>500 Mb point-to-multipoint</t>
  </si>
  <si>
    <t>750 Mb point-to-multipoint</t>
  </si>
  <si>
    <t>1000 Mb point-to-multipoint</t>
  </si>
  <si>
    <t>10 Mb point-to-point</t>
  </si>
  <si>
    <t>20 Mb point-to-point</t>
  </si>
  <si>
    <t>50 Mb point-to-point</t>
  </si>
  <si>
    <t>100 Mb point-to-point</t>
  </si>
  <si>
    <t>250 Mb point-to-point</t>
  </si>
  <si>
    <t>500 Mb point-to-point</t>
  </si>
  <si>
    <t>750 Mb point-to-point</t>
  </si>
  <si>
    <t>1000 Mb point-to-point</t>
  </si>
  <si>
    <t>Cross Connect</t>
  </si>
  <si>
    <t>NRC</t>
  </si>
  <si>
    <t>Voyager Primary HD STB</t>
  </si>
  <si>
    <t>Voyager Additional HD STB</t>
  </si>
  <si>
    <t>Digital Remote</t>
  </si>
  <si>
    <t>Sale of additional Digital Remote</t>
  </si>
  <si>
    <t>Damaged Remote Control</t>
  </si>
  <si>
    <t>100x10 Mb</t>
  </si>
  <si>
    <t xml:space="preserve">   • 5x5 ME Connection</t>
  </si>
  <si>
    <t xml:space="preserve">   • eSBC</t>
  </si>
  <si>
    <t xml:space="preserve">   • E911</t>
  </si>
  <si>
    <t xml:space="preserve">   • SIP Sessions (per session)</t>
  </si>
  <si>
    <t>SIP Trunk Bundle 1 (for up to 24 SIP Sessions):</t>
  </si>
  <si>
    <t xml:space="preserve">   • 20x20 ME Connection</t>
  </si>
  <si>
    <t>Connections SIP Trunking DIDs</t>
  </si>
  <si>
    <t>Sequential DID Range</t>
  </si>
  <si>
    <t>Single non-sequential DID</t>
  </si>
  <si>
    <t>SIP Trunk Bundle 2 (25 or more SIP Sessions):</t>
  </si>
  <si>
    <t>2 Year</t>
  </si>
  <si>
    <t>200x20 Mb</t>
  </si>
  <si>
    <t>300x30 Mb</t>
  </si>
  <si>
    <t>500x50 Mb</t>
  </si>
  <si>
    <t>1Gx50 Mb</t>
  </si>
  <si>
    <t>Extended Areas Calling - Business (MEAS qty 5 @ $4.50)</t>
  </si>
  <si>
    <t>30x30 Mb</t>
  </si>
  <si>
    <t>60x60 Mb</t>
  </si>
  <si>
    <t>80x80 Mb</t>
  </si>
  <si>
    <t>1GX1G</t>
  </si>
  <si>
    <t>2GX2G</t>
  </si>
  <si>
    <t>3GX3G</t>
  </si>
  <si>
    <t>5GX5G</t>
  </si>
  <si>
    <t>10GX10G</t>
  </si>
  <si>
    <t>1 Static IP Address</t>
  </si>
  <si>
    <t>/24 IP Address Block (254 usable)</t>
  </si>
  <si>
    <t>/27 IP Address Block (30 usable)</t>
  </si>
  <si>
    <t>Power (per additional 10 amps @ 120 volts)</t>
  </si>
  <si>
    <t>Unlimited Long Distance (ULDP2)</t>
  </si>
  <si>
    <t>$30.00 per session for all sessions</t>
  </si>
  <si>
    <t xml:space="preserve">  OR One Great Watts %</t>
  </si>
  <si>
    <t xml:space="preserve">  OR  $.05 a minute</t>
  </si>
  <si>
    <t>5 Gb point-to-point</t>
  </si>
  <si>
    <t>10 Gb point-to-point</t>
  </si>
  <si>
    <t>5 Gb point-to-multipoint</t>
  </si>
  <si>
    <t>10 Gb point-to-multipoint</t>
  </si>
  <si>
    <t>HIGH SPEED DATA</t>
  </si>
  <si>
    <t>METRO ETHERNET</t>
  </si>
  <si>
    <r>
      <t xml:space="preserve">Connections SIP Trunking Bundles - </t>
    </r>
    <r>
      <rPr>
        <b/>
        <sz val="9"/>
        <color rgb="FFFF0000"/>
        <rFont val="Calibri"/>
        <family val="2"/>
      </rPr>
      <t>MUST ORDER A MINIMUM OF 10</t>
    </r>
  </si>
  <si>
    <t>Rate / Minute</t>
  </si>
  <si>
    <t>Metro Ethernet Private LAN  (PTMP) - per site</t>
  </si>
  <si>
    <t>WiFi Bundles - 1 AP</t>
  </si>
  <si>
    <t>WiFi Bundles - 2 APs</t>
  </si>
  <si>
    <t>WiFi Bundles - 3 APs</t>
  </si>
  <si>
    <t>IP ADDRESSES</t>
  </si>
  <si>
    <t>Juniper SRX300 leased router</t>
  </si>
  <si>
    <t>Equipment Fee (mandatory with Internet)</t>
  </si>
  <si>
    <t>Metro Ethernet Private Line  (PTP) - 2 sites</t>
  </si>
  <si>
    <t>5 individual Static IP Addresses</t>
  </si>
  <si>
    <t>/26 IP Address Block (62 usable)</t>
  </si>
  <si>
    <t>/25 IP Address Block (126 usable)</t>
  </si>
  <si>
    <t>1 Access Point with 30x2 Mb Internet</t>
  </si>
  <si>
    <t>1 Access Point with 50x5 Mb Internet</t>
  </si>
  <si>
    <t>1 Access Point w/ 100x10 Mb Internet</t>
  </si>
  <si>
    <t>1 Access Point w/300x30 Mb Internet</t>
  </si>
  <si>
    <t>1 Access Point w/ 500x50 Mb Internet</t>
  </si>
  <si>
    <t>1 Access Point w/ 1Gx50 Mb Internet</t>
  </si>
  <si>
    <t>2 Access Points with 30x2 Mb Internet</t>
  </si>
  <si>
    <t>2 Access Points with 50x5 Mb Internet</t>
  </si>
  <si>
    <t>2 Access Points w/ 100x10 Mb Internet</t>
  </si>
  <si>
    <t>2 Access Points w/ 200x20 Mb Internet</t>
  </si>
  <si>
    <t>2 Access Points w/300x30 Mb Internet</t>
  </si>
  <si>
    <t>2 Access Points w/ 500x50 Mb Internet</t>
  </si>
  <si>
    <t>2 Access Points w/ 1Gx50 Mb Internet</t>
  </si>
  <si>
    <t>3 Access Points with 30x2 Mb Internet</t>
  </si>
  <si>
    <t>3 Access Points with 50x5 Mb Internet</t>
  </si>
  <si>
    <t>3 Access Points w/ 100x10 Mb Internet</t>
  </si>
  <si>
    <t>3 Access Points w/ 200x20 Mb Internet</t>
  </si>
  <si>
    <t>3 Access Points w/300x30 Mb Internet</t>
  </si>
  <si>
    <t>3 Access Points w/ 500x50 Mb Internet</t>
  </si>
  <si>
    <t>3 Access Points w/ 1Gx50 Mb Internet</t>
  </si>
  <si>
    <r>
      <t>WIFI IN A BOX bundles</t>
    </r>
    <r>
      <rPr>
        <b/>
        <i/>
        <sz val="8"/>
        <color theme="0"/>
        <rFont val="Calibri"/>
        <family val="2"/>
      </rPr>
      <t xml:space="preserve">                 (prices are std HSD plus $25 per AP)</t>
    </r>
  </si>
  <si>
    <t>$75 per INSTLJACK</t>
  </si>
  <si>
    <t>1 Access Point w/ 200x20 Mb Internet</t>
  </si>
  <si>
    <t>Colocation Installation - per half or full cab.</t>
  </si>
  <si>
    <t>Half Cabinet (approximately 21 RU)</t>
  </si>
  <si>
    <t>Full Cabinet (approximately 44 RU)</t>
  </si>
  <si>
    <t>Required for each cabinet.</t>
  </si>
  <si>
    <t>Static IP Addresses   (Justification form required for 3 or more at location)</t>
  </si>
  <si>
    <t>Colocation Component (prices are fixed, no discount codes)</t>
  </si>
  <si>
    <r>
      <t xml:space="preserve">Power (20 amps @ 120 volts) - </t>
    </r>
    <r>
      <rPr>
        <b/>
        <sz val="9"/>
        <color rgb="FF000000"/>
        <rFont val="Calibri"/>
        <family val="2"/>
      </rPr>
      <t>REQUIRED</t>
    </r>
  </si>
  <si>
    <t>Any Hargray HSD or ME circuit sold to connect to a customer's colocation cabinet in a Hargray datacenter, should be priced at 50% off rate card.</t>
  </si>
  <si>
    <t>200x200 Mb</t>
  </si>
  <si>
    <t>300X300 Mb</t>
  </si>
  <si>
    <t>1Gx1G</t>
  </si>
  <si>
    <t>6 contiguous IP Addresses</t>
  </si>
  <si>
    <t>14 contiguous IP Addresses</t>
  </si>
  <si>
    <t>IP Address Blocks with subnet (justification form required)</t>
  </si>
  <si>
    <t>1 Static IP included  with Dedicated SYM</t>
  </si>
  <si>
    <r>
      <t xml:space="preserve">Use </t>
    </r>
    <r>
      <rPr>
        <b/>
        <sz val="9"/>
        <color indexed="8"/>
        <rFont val="Calibri"/>
        <family val="2"/>
      </rPr>
      <t xml:space="preserve">WIFIDISC </t>
    </r>
    <r>
      <rPr>
        <sz val="9"/>
        <color indexed="8"/>
        <rFont val="Calibri"/>
        <family val="2"/>
      </rPr>
      <t>to apply a 50% discount to any WiFi bundle as a 2nd service, when customer has another circuit at the same location.</t>
    </r>
  </si>
  <si>
    <t>BFTN, CLEC-GA, CLEC-SC, HDVL, HHIS, HNVL, LKOC, MACON,RCHM, RDGE, RDSV, SAV, STBR, VALDO, WROB</t>
  </si>
  <si>
    <r>
      <rPr>
        <b/>
        <sz val="9"/>
        <color rgb="FF000000"/>
        <rFont val="Calibri"/>
        <family val="2"/>
      </rPr>
      <t>Business Digital Lite</t>
    </r>
    <r>
      <rPr>
        <sz val="9"/>
        <color indexed="8"/>
        <rFont val="Calibri"/>
        <family val="2"/>
      </rPr>
      <t xml:space="preserve">
</t>
    </r>
    <r>
      <rPr>
        <i/>
        <sz val="9"/>
        <color rgb="FF000000"/>
        <rFont val="Calibri"/>
        <family val="2"/>
      </rPr>
      <t>Does not include FS1, FSS, Big10, or Music Choice</t>
    </r>
  </si>
  <si>
    <r>
      <rPr>
        <b/>
        <sz val="9"/>
        <color rgb="FF000000"/>
        <rFont val="Calibri"/>
        <family val="2"/>
      </rPr>
      <t>Business Basic</t>
    </r>
    <r>
      <rPr>
        <sz val="9"/>
        <color indexed="8"/>
        <rFont val="Calibri"/>
        <family val="2"/>
      </rPr>
      <t xml:space="preserve">
(excluding Music Choice)</t>
    </r>
  </si>
  <si>
    <r>
      <rPr>
        <b/>
        <sz val="9"/>
        <color rgb="FF000000"/>
        <rFont val="Calibri"/>
        <family val="2"/>
      </rPr>
      <t>Business Premier</t>
    </r>
    <r>
      <rPr>
        <sz val="9"/>
        <color indexed="8"/>
        <rFont val="Calibri"/>
        <family val="2"/>
      </rPr>
      <t xml:space="preserve">
</t>
    </r>
    <r>
      <rPr>
        <i/>
        <sz val="9"/>
        <color rgb="FF000000"/>
        <rFont val="Calibri"/>
        <family val="2"/>
      </rPr>
      <t>Does not include FS1, FSS, Big10, FS2, FCS (Atl,Cen,Pac) or Music Choice</t>
    </r>
  </si>
  <si>
    <t>A La Carte Business Video Plans
(STB required)</t>
  </si>
  <si>
    <t xml:space="preserve">NON-BULK TELEVISION    </t>
  </si>
  <si>
    <t>Total (before CPE)</t>
  </si>
  <si>
    <t>PRIMARY HD BOX</t>
  </si>
  <si>
    <t>ADDITIONAL HD BOX</t>
  </si>
  <si>
    <t>Video HFC CPE</t>
  </si>
  <si>
    <t>Video IPTV CPE</t>
  </si>
  <si>
    <t>All IPTV Locations</t>
  </si>
  <si>
    <t>Remotes</t>
  </si>
  <si>
    <t>All Locations</t>
  </si>
  <si>
    <r>
      <rPr>
        <b/>
        <sz val="9"/>
        <color rgb="FF000000"/>
        <rFont val="Calibri"/>
        <family val="2"/>
      </rPr>
      <t>Music Choice for Business</t>
    </r>
    <r>
      <rPr>
        <sz val="9"/>
        <color indexed="8"/>
        <rFont val="Calibri"/>
        <family val="2"/>
      </rPr>
      <t xml:space="preserve">
</t>
    </r>
    <r>
      <rPr>
        <i/>
        <sz val="9"/>
        <color rgb="FF000000"/>
        <rFont val="Calibri"/>
        <family val="2"/>
      </rPr>
      <t>Restrictions: Do Not Sell to Bowling alley, ballroom, discotech, dance studio, skating rink, theme park, nightclub, other premises that charge a cover fee or admissions fee</t>
    </r>
  </si>
  <si>
    <r>
      <t xml:space="preserve">GTA Direct </t>
    </r>
    <r>
      <rPr>
        <sz val="12"/>
        <color theme="1"/>
        <rFont val="Calibri"/>
        <family val="2"/>
      </rPr>
      <t>Business Service Offerings - Effective 6/15/2020</t>
    </r>
  </si>
  <si>
    <t xml:space="preserve"> </t>
  </si>
  <si>
    <t>All HFC Locations</t>
  </si>
  <si>
    <t xml:space="preserve">ISDN PRI </t>
  </si>
  <si>
    <t>Dedicated Symmetrical Internet Service Level Agreement Available</t>
  </si>
  <si>
    <t>Equipment Fee</t>
  </si>
  <si>
    <t>Asymmetrical Internet - includes built-in WiFi for internal use in some markets. SLA not Available.</t>
  </si>
  <si>
    <t>GPON Symmetrical Internet - Service Level Agreement not availble - Service NOT available in all Markets</t>
  </si>
  <si>
    <t>Unified Communications</t>
  </si>
  <si>
    <t xml:space="preserve">Polycom Phone VVX311   </t>
  </si>
  <si>
    <t xml:space="preserve">Polycom Phone VVX411  </t>
  </si>
  <si>
    <t xml:space="preserve">Polycom Phone VVX501  </t>
  </si>
  <si>
    <t xml:space="preserve">Polycom Phone VVX601  </t>
  </si>
  <si>
    <t>Yealink IP Dect Phone W60P</t>
  </si>
  <si>
    <t xml:space="preserve">Polycom Soundstation IP5000  </t>
  </si>
  <si>
    <t xml:space="preserve">Polycom Soundstation  IP6000   </t>
  </si>
  <si>
    <t xml:space="preserve">Voice Essentials </t>
  </si>
  <si>
    <t xml:space="preserve">Voice Plus </t>
  </si>
  <si>
    <t xml:space="preserve">Universal Voice </t>
  </si>
  <si>
    <t xml:space="preserve">UC Collaboration </t>
  </si>
  <si>
    <t xml:space="preserve">Unified Communications </t>
  </si>
  <si>
    <t>Phones - Quantity 1 - 49 Phones</t>
  </si>
  <si>
    <t>Seat Type - Quantity 1 - 49 seats</t>
  </si>
  <si>
    <t>$24.00 per session for all sessions</t>
  </si>
  <si>
    <t xml:space="preserve">  OR  $.04 a minute</t>
  </si>
  <si>
    <t>Phones - Quantity 50 Plus Phones</t>
  </si>
  <si>
    <t>Seat Type - Quantity 50 Plus seats</t>
  </si>
  <si>
    <t>COLOCATION (Hargray Owned)</t>
  </si>
  <si>
    <t>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</si>
</sst>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9"/>
      <color indexed="8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</font>
    <font>
      <b/>
      <i/>
      <sz val="8"/>
      <color theme="0"/>
      <name val="Calibri"/>
      <family val="2"/>
    </font>
    <font>
      <b/>
      <sz val="9"/>
      <color rgb="FF000000"/>
      <name val="Calibri"/>
      <family val="2"/>
    </font>
    <font>
      <b/>
      <i/>
      <sz val="9"/>
      <color indexed="8"/>
      <name val="Calibri"/>
      <family val="2"/>
    </font>
    <font>
      <i/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auto="1"/>
      </left>
      <right style="hair">
        <color indexed="64"/>
      </right>
      <top/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34">
    <xf numFmtId="0" fontId="0" fillId="0" borderId="0" xfId="0"/>
    <xf numFmtId="0" fontId="6" fillId="3" borderId="1" xfId="2" applyFont="1" applyFill="1" applyBorder="1" applyAlignment="1">
      <alignment horizontal="left" wrapText="1"/>
    </xf>
    <xf numFmtId="0" fontId="6" fillId="3" borderId="3" xfId="2" applyFont="1" applyFill="1" applyBorder="1" applyAlignment="1">
      <alignment horizontal="left" wrapText="1"/>
    </xf>
    <xf numFmtId="0" fontId="7" fillId="3" borderId="4" xfId="2" applyFont="1" applyFill="1" applyBorder="1" applyAlignment="1">
      <alignment horizontal="center" wrapText="1"/>
    </xf>
    <xf numFmtId="0" fontId="3" fillId="4" borderId="6" xfId="2" applyFont="1" applyFill="1" applyBorder="1" applyAlignment="1">
      <alignment horizontal="left" wrapText="1"/>
    </xf>
    <xf numFmtId="44" fontId="3" fillId="4" borderId="7" xfId="1" applyFont="1" applyFill="1" applyBorder="1" applyAlignment="1">
      <alignment horizontal="left" wrapText="1"/>
    </xf>
    <xf numFmtId="44" fontId="8" fillId="4" borderId="7" xfId="1" applyFont="1" applyFill="1" applyBorder="1" applyAlignment="1">
      <alignment horizontal="right" wrapText="1"/>
    </xf>
    <xf numFmtId="0" fontId="8" fillId="2" borderId="9" xfId="2" applyFont="1" applyFill="1" applyBorder="1" applyAlignment="1">
      <alignment horizontal="left" wrapText="1"/>
    </xf>
    <xf numFmtId="44" fontId="8" fillId="0" borderId="10" xfId="1" applyFont="1" applyFill="1" applyBorder="1" applyAlignment="1">
      <alignment horizontal="right" wrapText="1"/>
    </xf>
    <xf numFmtId="44" fontId="8" fillId="0" borderId="11" xfId="1" applyFont="1" applyFill="1" applyBorder="1" applyAlignment="1">
      <alignment horizontal="right" wrapText="1"/>
    </xf>
    <xf numFmtId="44" fontId="8" fillId="4" borderId="13" xfId="2" applyNumberFormat="1" applyFont="1" applyFill="1" applyBorder="1" applyAlignment="1">
      <alignment horizontal="right" wrapText="1"/>
    </xf>
    <xf numFmtId="44" fontId="8" fillId="4" borderId="10" xfId="2" applyNumberFormat="1" applyFont="1" applyFill="1" applyBorder="1" applyAlignment="1">
      <alignment horizontal="right" wrapText="1"/>
    </xf>
    <xf numFmtId="44" fontId="8" fillId="0" borderId="13" xfId="2" applyNumberFormat="1" applyFont="1" applyFill="1" applyBorder="1" applyAlignment="1">
      <alignment horizontal="right" wrapText="1"/>
    </xf>
    <xf numFmtId="8" fontId="8" fillId="0" borderId="11" xfId="2" applyNumberFormat="1" applyFont="1" applyFill="1" applyBorder="1" applyAlignment="1">
      <alignment horizontal="right" wrapText="1"/>
    </xf>
    <xf numFmtId="44" fontId="8" fillId="0" borderId="11" xfId="1" applyFont="1" applyFill="1" applyBorder="1" applyAlignment="1">
      <alignment horizontal="center" wrapText="1"/>
    </xf>
    <xf numFmtId="44" fontId="8" fillId="0" borderId="11" xfId="2" applyNumberFormat="1" applyFont="1" applyFill="1" applyBorder="1" applyAlignment="1">
      <alignment horizontal="center" wrapText="1"/>
    </xf>
    <xf numFmtId="8" fontId="8" fillId="0" borderId="11" xfId="2" applyNumberFormat="1" applyFont="1" applyFill="1" applyBorder="1" applyAlignment="1">
      <alignment horizontal="center" wrapText="1"/>
    </xf>
    <xf numFmtId="0" fontId="8" fillId="2" borderId="17" xfId="2" applyFont="1" applyFill="1" applyBorder="1" applyAlignment="1">
      <alignment horizontal="left" wrapText="1"/>
    </xf>
    <xf numFmtId="44" fontId="8" fillId="0" borderId="18" xfId="1" applyFont="1" applyFill="1" applyBorder="1" applyAlignment="1">
      <alignment horizontal="right" wrapText="1"/>
    </xf>
    <xf numFmtId="44" fontId="8" fillId="0" borderId="19" xfId="1" applyFont="1" applyFill="1" applyBorder="1" applyAlignment="1">
      <alignment horizontal="right" wrapText="1"/>
    </xf>
    <xf numFmtId="0" fontId="8" fillId="2" borderId="20" xfId="2" applyFont="1" applyFill="1" applyBorder="1" applyAlignment="1">
      <alignment horizontal="left" wrapText="1"/>
    </xf>
    <xf numFmtId="44" fontId="8" fillId="2" borderId="8" xfId="1" applyFont="1" applyFill="1" applyBorder="1" applyAlignment="1">
      <alignment horizontal="center" wrapText="1"/>
    </xf>
    <xf numFmtId="0" fontId="8" fillId="2" borderId="11" xfId="2" applyFont="1" applyFill="1" applyBorder="1" applyAlignment="1">
      <alignment horizontal="center" wrapText="1"/>
    </xf>
    <xf numFmtId="0" fontId="8" fillId="2" borderId="12" xfId="2" applyFont="1" applyFill="1" applyBorder="1" applyAlignment="1">
      <alignment horizontal="left" vertical="top" wrapText="1"/>
    </xf>
    <xf numFmtId="8" fontId="8" fillId="2" borderId="11" xfId="1" applyNumberFormat="1" applyFont="1" applyFill="1" applyBorder="1" applyAlignment="1">
      <alignment horizontal="center" vertical="top" wrapText="1"/>
    </xf>
    <xf numFmtId="44" fontId="8" fillId="0" borderId="11" xfId="1" applyFont="1" applyFill="1" applyBorder="1" applyAlignment="1">
      <alignment horizontal="right" vertical="top" wrapText="1"/>
    </xf>
    <xf numFmtId="44" fontId="8" fillId="0" borderId="14" xfId="1" applyFont="1" applyFill="1" applyBorder="1" applyAlignment="1">
      <alignment horizontal="center" vertical="top" wrapText="1"/>
    </xf>
    <xf numFmtId="8" fontId="8" fillId="0" borderId="11" xfId="1" applyNumberFormat="1" applyFont="1" applyFill="1" applyBorder="1" applyAlignment="1">
      <alignment horizontal="center" vertical="top" wrapText="1"/>
    </xf>
    <xf numFmtId="44" fontId="8" fillId="0" borderId="15" xfId="1" applyFont="1" applyFill="1" applyBorder="1" applyAlignment="1">
      <alignment horizontal="right" vertical="top" wrapText="1"/>
    </xf>
    <xf numFmtId="164" fontId="8" fillId="4" borderId="13" xfId="2" applyNumberFormat="1" applyFont="1" applyFill="1" applyBorder="1" applyAlignment="1">
      <alignment horizontal="right" wrapText="1"/>
    </xf>
    <xf numFmtId="164" fontId="8" fillId="0" borderId="11" xfId="1" applyNumberFormat="1" applyFont="1" applyFill="1" applyBorder="1" applyAlignment="1">
      <alignment horizontal="right" wrapText="1"/>
    </xf>
    <xf numFmtId="164" fontId="8" fillId="0" borderId="11" xfId="1" applyNumberFormat="1" applyFont="1" applyFill="1" applyBorder="1" applyAlignment="1">
      <alignment horizontal="center" wrapText="1"/>
    </xf>
    <xf numFmtId="164" fontId="8" fillId="0" borderId="11" xfId="2" applyNumberFormat="1" applyFont="1" applyFill="1" applyBorder="1" applyAlignment="1">
      <alignment horizontal="center" wrapText="1"/>
    </xf>
    <xf numFmtId="164" fontId="8" fillId="0" borderId="15" xfId="2" applyNumberFormat="1" applyFont="1" applyFill="1" applyBorder="1" applyAlignment="1">
      <alignment horizontal="center" wrapText="1"/>
    </xf>
    <xf numFmtId="164" fontId="8" fillId="0" borderId="15" xfId="1" applyNumberFormat="1" applyFont="1" applyFill="1" applyBorder="1" applyAlignment="1">
      <alignment horizontal="right" wrapText="1"/>
    </xf>
    <xf numFmtId="164" fontId="8" fillId="0" borderId="18" xfId="1" applyNumberFormat="1" applyFont="1" applyFill="1" applyBorder="1" applyAlignment="1">
      <alignment horizontal="right" wrapText="1"/>
    </xf>
    <xf numFmtId="164" fontId="8" fillId="4" borderId="10" xfId="2" applyNumberFormat="1" applyFont="1" applyFill="1" applyBorder="1" applyAlignment="1">
      <alignment horizontal="right" wrapText="1"/>
    </xf>
    <xf numFmtId="164" fontId="3" fillId="4" borderId="13" xfId="2" applyNumberFormat="1" applyFont="1" applyFill="1" applyBorder="1" applyAlignment="1">
      <alignment horizontal="right" wrapText="1"/>
    </xf>
    <xf numFmtId="164" fontId="8" fillId="2" borderId="11" xfId="1" applyNumberFormat="1" applyFont="1" applyFill="1" applyBorder="1" applyAlignment="1">
      <alignment horizontal="right" wrapText="1"/>
    </xf>
    <xf numFmtId="0" fontId="6" fillId="3" borderId="2" xfId="2" applyFont="1" applyFill="1" applyBorder="1" applyAlignment="1">
      <alignment horizontal="left" wrapText="1"/>
    </xf>
    <xf numFmtId="0" fontId="8" fillId="2" borderId="10" xfId="2" applyFont="1" applyFill="1" applyBorder="1" applyAlignment="1">
      <alignment horizontal="center" wrapText="1"/>
    </xf>
    <xf numFmtId="0" fontId="0" fillId="0" borderId="22" xfId="0" applyBorder="1"/>
    <xf numFmtId="0" fontId="8" fillId="2" borderId="11" xfId="2" applyFont="1" applyFill="1" applyBorder="1" applyAlignment="1">
      <alignment horizontal="center" vertical="top" wrapText="1"/>
    </xf>
    <xf numFmtId="44" fontId="8" fillId="4" borderId="7" xfId="2" applyNumberFormat="1" applyFont="1" applyFill="1" applyBorder="1" applyAlignment="1">
      <alignment horizontal="right" wrapText="1"/>
    </xf>
    <xf numFmtId="0" fontId="8" fillId="2" borderId="15" xfId="2" applyFont="1" applyFill="1" applyBorder="1" applyAlignment="1">
      <alignment horizontal="center" vertical="top" wrapText="1"/>
    </xf>
    <xf numFmtId="0" fontId="8" fillId="2" borderId="15" xfId="2" applyFont="1" applyFill="1" applyBorder="1" applyAlignment="1">
      <alignment horizontal="center" wrapText="1"/>
    </xf>
    <xf numFmtId="44" fontId="8" fillId="4" borderId="8" xfId="2" applyNumberFormat="1" applyFont="1" applyFill="1" applyBorder="1" applyAlignment="1">
      <alignment horizontal="right" wrapText="1"/>
    </xf>
    <xf numFmtId="0" fontId="8" fillId="0" borderId="11" xfId="2" applyFont="1" applyFill="1" applyBorder="1" applyAlignment="1">
      <alignment horizontal="center" vertical="top" wrapText="1"/>
    </xf>
    <xf numFmtId="44" fontId="8" fillId="0" borderId="14" xfId="1" applyFont="1" applyFill="1" applyBorder="1" applyAlignment="1">
      <alignment horizontal="right" vertical="top" wrapText="1"/>
    </xf>
    <xf numFmtId="44" fontId="8" fillId="0" borderId="16" xfId="1" applyFont="1" applyFill="1" applyBorder="1" applyAlignment="1">
      <alignment horizontal="right" vertical="top" wrapText="1"/>
    </xf>
    <xf numFmtId="0" fontId="9" fillId="2" borderId="11" xfId="2" applyFont="1" applyFill="1" applyBorder="1" applyAlignment="1">
      <alignment horizontal="center" wrapText="1"/>
    </xf>
    <xf numFmtId="0" fontId="9" fillId="2" borderId="12" xfId="2" applyFont="1" applyFill="1" applyBorder="1" applyAlignment="1">
      <alignment horizontal="left" wrapText="1"/>
    </xf>
    <xf numFmtId="8" fontId="9" fillId="0" borderId="11" xfId="2" applyNumberFormat="1" applyFont="1" applyFill="1" applyBorder="1" applyAlignment="1">
      <alignment horizontal="right" wrapText="1"/>
    </xf>
    <xf numFmtId="44" fontId="9" fillId="0" borderId="11" xfId="2" applyNumberFormat="1" applyFont="1" applyFill="1" applyBorder="1" applyAlignment="1">
      <alignment horizontal="center" wrapText="1"/>
    </xf>
    <xf numFmtId="8" fontId="0" fillId="0" borderId="0" xfId="0" applyNumberFormat="1"/>
    <xf numFmtId="0" fontId="8" fillId="2" borderId="24" xfId="2" applyFont="1" applyFill="1" applyBorder="1" applyAlignment="1">
      <alignment horizontal="center" wrapText="1"/>
    </xf>
    <xf numFmtId="164" fontId="8" fillId="0" borderId="24" xfId="1" applyNumberFormat="1" applyFont="1" applyFill="1" applyBorder="1" applyAlignment="1">
      <alignment horizontal="right" wrapText="1"/>
    </xf>
    <xf numFmtId="164" fontId="8" fillId="0" borderId="24" xfId="1" applyNumberFormat="1" applyFont="1" applyFill="1" applyBorder="1" applyAlignment="1">
      <alignment horizontal="right" vertical="center" wrapText="1"/>
    </xf>
    <xf numFmtId="165" fontId="0" fillId="0" borderId="0" xfId="0" applyNumberFormat="1"/>
    <xf numFmtId="0" fontId="8" fillId="2" borderId="11" xfId="2" applyFont="1" applyFill="1" applyBorder="1" applyAlignment="1">
      <alignment horizontal="left" wrapText="1"/>
    </xf>
    <xf numFmtId="0" fontId="3" fillId="2" borderId="9" xfId="2" applyFont="1" applyFill="1" applyBorder="1" applyAlignment="1">
      <alignment horizontal="left" vertical="top" wrapText="1"/>
    </xf>
    <xf numFmtId="44" fontId="8" fillId="0" borderId="19" xfId="1" applyFont="1" applyFill="1" applyBorder="1" applyAlignment="1">
      <alignment horizontal="right" vertical="top" wrapText="1"/>
    </xf>
    <xf numFmtId="44" fontId="8" fillId="0" borderId="25" xfId="1" applyFont="1" applyFill="1" applyBorder="1" applyAlignment="1">
      <alignment horizontal="right" vertical="top" wrapText="1"/>
    </xf>
    <xf numFmtId="8" fontId="8" fillId="0" borderId="19" xfId="1" applyNumberFormat="1" applyFont="1" applyFill="1" applyBorder="1" applyAlignment="1">
      <alignment horizontal="center" vertical="top" wrapText="1"/>
    </xf>
    <xf numFmtId="0" fontId="8" fillId="2" borderId="17" xfId="2" applyFont="1" applyFill="1" applyBorder="1" applyAlignment="1">
      <alignment horizontal="left" vertical="top" wrapText="1"/>
    </xf>
    <xf numFmtId="0" fontId="8" fillId="2" borderId="19" xfId="2" applyFont="1" applyFill="1" applyBorder="1" applyAlignment="1">
      <alignment horizontal="center" vertical="top" wrapText="1"/>
    </xf>
    <xf numFmtId="8" fontId="8" fillId="2" borderId="19" xfId="1" applyNumberFormat="1" applyFont="1" applyFill="1" applyBorder="1" applyAlignment="1">
      <alignment horizontal="center" vertical="top" wrapText="1"/>
    </xf>
    <xf numFmtId="0" fontId="8" fillId="2" borderId="26" xfId="2" applyFont="1" applyFill="1" applyBorder="1" applyAlignment="1">
      <alignment horizontal="left" vertical="top" wrapText="1"/>
    </xf>
    <xf numFmtId="8" fontId="8" fillId="2" borderId="15" xfId="1" applyNumberFormat="1" applyFont="1" applyFill="1" applyBorder="1" applyAlignment="1">
      <alignment horizontal="center" vertical="top" wrapText="1"/>
    </xf>
    <xf numFmtId="0" fontId="8" fillId="2" borderId="9" xfId="2" applyFont="1" applyFill="1" applyBorder="1" applyAlignment="1">
      <alignment horizontal="left" vertical="top" wrapText="1"/>
    </xf>
    <xf numFmtId="8" fontId="8" fillId="0" borderId="15" xfId="1" applyNumberFormat="1" applyFont="1" applyFill="1" applyBorder="1" applyAlignment="1">
      <alignment horizontal="center" vertical="top" wrapText="1"/>
    </xf>
    <xf numFmtId="0" fontId="3" fillId="4" borderId="12" xfId="2" applyFont="1" applyFill="1" applyBorder="1" applyAlignment="1">
      <alignment horizontal="left" wrapText="1"/>
    </xf>
    <xf numFmtId="0" fontId="3" fillId="4" borderId="13" xfId="2" applyFont="1" applyFill="1" applyBorder="1" applyAlignment="1">
      <alignment horizontal="left" wrapText="1"/>
    </xf>
    <xf numFmtId="44" fontId="8" fillId="0" borderId="25" xfId="1" applyFont="1" applyFill="1" applyBorder="1" applyAlignment="1">
      <alignment horizontal="center" vertical="top" wrapText="1"/>
    </xf>
    <xf numFmtId="44" fontId="8" fillId="0" borderId="16" xfId="1" applyFont="1" applyFill="1" applyBorder="1" applyAlignment="1">
      <alignment horizontal="center" vertical="top" wrapText="1"/>
    </xf>
    <xf numFmtId="0" fontId="3" fillId="4" borderId="7" xfId="2" applyFont="1" applyFill="1" applyBorder="1" applyAlignment="1">
      <alignment horizontal="left" wrapText="1"/>
    </xf>
    <xf numFmtId="0" fontId="8" fillId="0" borderId="12" xfId="2" applyFont="1" applyFill="1" applyBorder="1" applyAlignment="1">
      <alignment horizontal="left" wrapText="1"/>
    </xf>
    <xf numFmtId="0" fontId="0" fillId="0" borderId="0" xfId="0" applyFill="1"/>
    <xf numFmtId="0" fontId="9" fillId="0" borderId="12" xfId="2" applyFont="1" applyFill="1" applyBorder="1" applyAlignment="1">
      <alignment horizontal="left" wrapText="1"/>
    </xf>
    <xf numFmtId="44" fontId="8" fillId="0" borderId="10" xfId="2" applyNumberFormat="1" applyFont="1" applyFill="1" applyBorder="1" applyAlignment="1">
      <alignment horizontal="right" wrapText="1"/>
    </xf>
    <xf numFmtId="0" fontId="8" fillId="0" borderId="11" xfId="2" applyFont="1" applyFill="1" applyBorder="1" applyAlignment="1">
      <alignment horizontal="center" wrapText="1"/>
    </xf>
    <xf numFmtId="0" fontId="8" fillId="0" borderId="6" xfId="2" applyFont="1" applyFill="1" applyBorder="1" applyAlignment="1">
      <alignment horizontal="left" wrapText="1"/>
    </xf>
    <xf numFmtId="0" fontId="8" fillId="0" borderId="15" xfId="2" applyFont="1" applyFill="1" applyBorder="1" applyAlignment="1">
      <alignment horizontal="center" wrapText="1"/>
    </xf>
    <xf numFmtId="0" fontId="8" fillId="0" borderId="17" xfId="2" applyFont="1" applyFill="1" applyBorder="1" applyAlignment="1">
      <alignment horizontal="left" wrapText="1"/>
    </xf>
    <xf numFmtId="0" fontId="8" fillId="0" borderId="18" xfId="2" applyFont="1" applyFill="1" applyBorder="1" applyAlignment="1">
      <alignment horizontal="left" wrapText="1"/>
    </xf>
    <xf numFmtId="0" fontId="9" fillId="2" borderId="9" xfId="2" applyFont="1" applyFill="1" applyBorder="1" applyAlignment="1">
      <alignment horizontal="left" wrapText="1"/>
    </xf>
    <xf numFmtId="0" fontId="9" fillId="2" borderId="6" xfId="2" applyFont="1" applyFill="1" applyBorder="1" applyAlignment="1">
      <alignment horizontal="left" wrapText="1"/>
    </xf>
    <xf numFmtId="0" fontId="8" fillId="2" borderId="28" xfId="2" applyFont="1" applyFill="1" applyBorder="1" applyAlignment="1">
      <alignment horizontal="left" wrapText="1"/>
    </xf>
    <xf numFmtId="0" fontId="8" fillId="2" borderId="9" xfId="2" quotePrefix="1" applyFont="1" applyFill="1" applyBorder="1" applyAlignment="1">
      <alignment horizontal="left" wrapText="1"/>
    </xf>
    <xf numFmtId="0" fontId="11" fillId="2" borderId="9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horizontal="left" vertical="center"/>
    </xf>
    <xf numFmtId="0" fontId="8" fillId="2" borderId="9" xfId="2" applyFont="1" applyFill="1" applyBorder="1" applyAlignment="1">
      <alignment horizontal="left" vertical="center" wrapText="1"/>
    </xf>
    <xf numFmtId="0" fontId="8" fillId="2" borderId="20" xfId="2" quotePrefix="1" applyFont="1" applyFill="1" applyBorder="1" applyAlignment="1">
      <alignment horizontal="left" wrapText="1"/>
    </xf>
    <xf numFmtId="164" fontId="8" fillId="2" borderId="15" xfId="1" applyNumberFormat="1" applyFont="1" applyFill="1" applyBorder="1" applyAlignment="1">
      <alignment horizontal="right" wrapText="1"/>
    </xf>
    <xf numFmtId="164" fontId="8" fillId="2" borderId="21" xfId="1" applyNumberFormat="1" applyFont="1" applyFill="1" applyBorder="1" applyAlignment="1">
      <alignment horizontal="right" wrapText="1"/>
    </xf>
    <xf numFmtId="164" fontId="9" fillId="0" borderId="11" xfId="1" applyNumberFormat="1" applyFont="1" applyBorder="1" applyAlignment="1">
      <alignment horizontal="right" wrapText="1"/>
    </xf>
    <xf numFmtId="164" fontId="8" fillId="0" borderId="9" xfId="1" applyNumberFormat="1" applyFont="1" applyFill="1" applyBorder="1" applyAlignment="1">
      <alignment horizontal="left" wrapText="1"/>
    </xf>
    <xf numFmtId="164" fontId="8" fillId="0" borderId="28" xfId="1" applyNumberFormat="1" applyFont="1" applyFill="1" applyBorder="1" applyAlignment="1">
      <alignment horizontal="left" wrapText="1"/>
    </xf>
    <xf numFmtId="0" fontId="3" fillId="4" borderId="6" xfId="2" applyFont="1" applyFill="1" applyBorder="1" applyAlignment="1">
      <alignment horizontal="left"/>
    </xf>
    <xf numFmtId="0" fontId="3" fillId="4" borderId="12" xfId="2" applyFont="1" applyFill="1" applyBorder="1" applyAlignment="1">
      <alignment horizontal="left"/>
    </xf>
    <xf numFmtId="164" fontId="8" fillId="0" borderId="9" xfId="1" quotePrefix="1" applyNumberFormat="1" applyFont="1" applyFill="1" applyBorder="1" applyAlignment="1">
      <alignment horizontal="left" wrapText="1"/>
    </xf>
    <xf numFmtId="8" fontId="0" fillId="0" borderId="0" xfId="0" applyNumberFormat="1" applyFill="1"/>
    <xf numFmtId="6" fontId="8" fillId="2" borderId="8" xfId="1" applyNumberFormat="1" applyFont="1" applyFill="1" applyBorder="1" applyAlignment="1">
      <alignment horizontal="center" wrapText="1"/>
    </xf>
    <xf numFmtId="9" fontId="0" fillId="0" borderId="0" xfId="0" applyNumberFormat="1"/>
    <xf numFmtId="0" fontId="8" fillId="0" borderId="12" xfId="2" applyFont="1" applyFill="1" applyBorder="1" applyAlignment="1">
      <alignment horizontal="left" vertical="top" wrapText="1"/>
    </xf>
    <xf numFmtId="0" fontId="3" fillId="0" borderId="12" xfId="2" applyFont="1" applyFill="1" applyBorder="1" applyAlignment="1">
      <alignment horizontal="left" wrapText="1"/>
    </xf>
    <xf numFmtId="0" fontId="3" fillId="0" borderId="13" xfId="2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8" fillId="0" borderId="9" xfId="2" applyFont="1" applyFill="1" applyBorder="1" applyAlignment="1">
      <alignment horizontal="left" wrapText="1"/>
    </xf>
    <xf numFmtId="0" fontId="8" fillId="0" borderId="10" xfId="2" applyFont="1" applyFill="1" applyBorder="1" applyAlignment="1">
      <alignment horizontal="center" vertical="top" wrapText="1"/>
    </xf>
    <xf numFmtId="164" fontId="8" fillId="0" borderId="10" xfId="1" applyNumberFormat="1" applyFont="1" applyFill="1" applyBorder="1" applyAlignment="1">
      <alignment horizontal="right" wrapText="1"/>
    </xf>
    <xf numFmtId="8" fontId="8" fillId="0" borderId="11" xfId="2" applyNumberFormat="1" applyFont="1" applyFill="1" applyBorder="1" applyAlignment="1">
      <alignment horizontal="right" vertical="top" wrapText="1"/>
    </xf>
    <xf numFmtId="44" fontId="8" fillId="0" borderId="11" xfId="2" applyNumberFormat="1" applyFont="1" applyFill="1" applyBorder="1" applyAlignment="1">
      <alignment horizontal="right" wrapText="1"/>
    </xf>
    <xf numFmtId="0" fontId="3" fillId="0" borderId="12" xfId="2" applyFont="1" applyFill="1" applyBorder="1" applyAlignment="1">
      <alignment horizontal="left" vertical="top" wrapText="1"/>
    </xf>
    <xf numFmtId="164" fontId="9" fillId="0" borderId="10" xfId="1" applyNumberFormat="1" applyFont="1" applyFill="1" applyBorder="1" applyAlignment="1">
      <alignment horizontal="right" vertical="top" wrapText="1"/>
    </xf>
    <xf numFmtId="44" fontId="9" fillId="0" borderId="10" xfId="1" applyFont="1" applyFill="1" applyBorder="1" applyAlignment="1">
      <alignment horizontal="right" vertical="top" wrapText="1"/>
    </xf>
    <xf numFmtId="44" fontId="9" fillId="0" borderId="10" xfId="1" applyFont="1" applyFill="1" applyBorder="1" applyAlignment="1">
      <alignment horizontal="right" wrapText="1"/>
    </xf>
    <xf numFmtId="44" fontId="9" fillId="0" borderId="11" xfId="1" applyFont="1" applyFill="1" applyBorder="1" applyAlignment="1">
      <alignment horizontal="right" wrapText="1"/>
    </xf>
    <xf numFmtId="164" fontId="9" fillId="0" borderId="13" xfId="2" applyNumberFormat="1" applyFont="1" applyFill="1" applyBorder="1" applyAlignment="1">
      <alignment horizontal="right" wrapText="1"/>
    </xf>
    <xf numFmtId="44" fontId="9" fillId="0" borderId="13" xfId="2" applyNumberFormat="1" applyFont="1" applyFill="1" applyBorder="1" applyAlignment="1">
      <alignment horizontal="right" wrapText="1"/>
    </xf>
    <xf numFmtId="44" fontId="9" fillId="0" borderId="10" xfId="2" applyNumberFormat="1" applyFont="1" applyFill="1" applyBorder="1" applyAlignment="1">
      <alignment horizontal="right" wrapText="1"/>
    </xf>
    <xf numFmtId="164" fontId="9" fillId="0" borderId="10" xfId="2" applyNumberFormat="1" applyFont="1" applyFill="1" applyBorder="1" applyAlignment="1">
      <alignment horizontal="right" wrapText="1"/>
    </xf>
    <xf numFmtId="8" fontId="9" fillId="0" borderId="10" xfId="2" applyNumberFormat="1" applyFont="1" applyFill="1" applyBorder="1" applyAlignment="1">
      <alignment horizontal="right" wrapText="1"/>
    </xf>
    <xf numFmtId="44" fontId="9" fillId="0" borderId="11" xfId="2" applyNumberFormat="1" applyFont="1" applyFill="1" applyBorder="1" applyAlignment="1">
      <alignment horizontal="right" wrapText="1"/>
    </xf>
    <xf numFmtId="164" fontId="9" fillId="0" borderId="14" xfId="2" applyNumberFormat="1" applyFont="1" applyFill="1" applyBorder="1" applyAlignment="1">
      <alignment horizontal="right" wrapText="1"/>
    </xf>
    <xf numFmtId="164" fontId="8" fillId="0" borderId="13" xfId="2" applyNumberFormat="1" applyFont="1" applyFill="1" applyBorder="1" applyAlignment="1">
      <alignment horizontal="right" wrapText="1"/>
    </xf>
    <xf numFmtId="44" fontId="3" fillId="0" borderId="13" xfId="2" applyNumberFormat="1" applyFont="1" applyFill="1" applyBorder="1" applyAlignment="1">
      <alignment horizontal="right" wrapText="1"/>
    </xf>
    <xf numFmtId="164" fontId="8" fillId="0" borderId="11" xfId="2" applyNumberFormat="1" applyFont="1" applyFill="1" applyBorder="1" applyAlignment="1">
      <alignment horizontal="right" wrapText="1"/>
    </xf>
    <xf numFmtId="164" fontId="8" fillId="0" borderId="11" xfId="2" applyNumberFormat="1" applyFont="1" applyFill="1" applyBorder="1" applyAlignment="1">
      <alignment horizontal="right" vertical="top" wrapText="1"/>
    </xf>
    <xf numFmtId="165" fontId="8" fillId="0" borderId="15" xfId="1" applyNumberFormat="1" applyFont="1" applyFill="1" applyBorder="1" applyAlignment="1">
      <alignment horizontal="right" wrapText="1"/>
    </xf>
    <xf numFmtId="165" fontId="8" fillId="0" borderId="7" xfId="1" applyNumberFormat="1" applyFont="1" applyFill="1" applyBorder="1" applyAlignment="1">
      <alignment horizontal="right" wrapText="1"/>
    </xf>
    <xf numFmtId="165" fontId="8" fillId="0" borderId="11" xfId="1" applyNumberFormat="1" applyFont="1" applyFill="1" applyBorder="1" applyAlignment="1">
      <alignment horizontal="right" wrapText="1"/>
    </xf>
    <xf numFmtId="165" fontId="8" fillId="0" borderId="14" xfId="1" applyNumberFormat="1" applyFont="1" applyFill="1" applyBorder="1" applyAlignment="1">
      <alignment wrapText="1"/>
    </xf>
    <xf numFmtId="165" fontId="8" fillId="0" borderId="13" xfId="1" applyNumberFormat="1" applyFont="1" applyFill="1" applyBorder="1" applyAlignment="1">
      <alignment wrapText="1"/>
    </xf>
    <xf numFmtId="165" fontId="8" fillId="4" borderId="7" xfId="1" applyNumberFormat="1" applyFont="1" applyFill="1" applyBorder="1" applyAlignment="1">
      <alignment horizontal="right" wrapText="1"/>
    </xf>
    <xf numFmtId="165" fontId="8" fillId="4" borderId="13" xfId="1" applyNumberFormat="1" applyFont="1" applyFill="1" applyBorder="1" applyAlignment="1">
      <alignment horizontal="right" wrapText="1"/>
    </xf>
    <xf numFmtId="165" fontId="8" fillId="0" borderId="19" xfId="1" applyNumberFormat="1" applyFont="1" applyFill="1" applyBorder="1" applyAlignment="1">
      <alignment horizontal="right" wrapText="1"/>
    </xf>
    <xf numFmtId="165" fontId="8" fillId="0" borderId="24" xfId="1" applyNumberFormat="1" applyFont="1" applyFill="1" applyBorder="1" applyAlignment="1">
      <alignment horizontal="right" wrapText="1"/>
    </xf>
    <xf numFmtId="165" fontId="9" fillId="0" borderId="11" xfId="1" applyNumberFormat="1" applyFont="1" applyFill="1" applyBorder="1" applyAlignment="1">
      <alignment horizontal="right" wrapText="1"/>
    </xf>
    <xf numFmtId="165" fontId="8" fillId="0" borderId="10" xfId="1" applyNumberFormat="1" applyFont="1" applyFill="1" applyBorder="1" applyAlignment="1">
      <alignment horizontal="right" wrapText="1"/>
    </xf>
    <xf numFmtId="165" fontId="9" fillId="0" borderId="14" xfId="1" applyNumberFormat="1" applyFont="1" applyFill="1" applyBorder="1" applyAlignment="1">
      <alignment horizontal="right" wrapText="1"/>
    </xf>
    <xf numFmtId="165" fontId="8" fillId="0" borderId="14" xfId="1" applyNumberFormat="1" applyFont="1" applyFill="1" applyBorder="1" applyAlignment="1">
      <alignment horizontal="right" wrapText="1"/>
    </xf>
    <xf numFmtId="165" fontId="9" fillId="0" borderId="7" xfId="1" applyNumberFormat="1" applyFont="1" applyFill="1" applyBorder="1" applyAlignment="1">
      <alignment horizontal="right" wrapText="1"/>
    </xf>
    <xf numFmtId="6" fontId="8" fillId="0" borderId="11" xfId="2" applyNumberFormat="1" applyFont="1" applyFill="1" applyBorder="1" applyAlignment="1">
      <alignment horizontal="right" wrapText="1"/>
    </xf>
    <xf numFmtId="6" fontId="9" fillId="0" borderId="11" xfId="2" applyNumberFormat="1" applyFont="1" applyFill="1" applyBorder="1" applyAlignment="1">
      <alignment horizontal="right" wrapText="1"/>
    </xf>
    <xf numFmtId="165" fontId="8" fillId="0" borderId="11" xfId="2" applyNumberFormat="1" applyFont="1" applyFill="1" applyBorder="1" applyAlignment="1">
      <alignment horizontal="right" wrapText="1"/>
    </xf>
    <xf numFmtId="165" fontId="9" fillId="0" borderId="11" xfId="2" applyNumberFormat="1" applyFont="1" applyFill="1" applyBorder="1" applyAlignment="1">
      <alignment horizontal="right" wrapText="1"/>
    </xf>
    <xf numFmtId="165" fontId="8" fillId="4" borderId="13" xfId="2" applyNumberFormat="1" applyFont="1" applyFill="1" applyBorder="1" applyAlignment="1">
      <alignment horizontal="right" wrapText="1"/>
    </xf>
    <xf numFmtId="164" fontId="3" fillId="0" borderId="11" xfId="1" applyNumberFormat="1" applyFont="1" applyFill="1" applyBorder="1" applyAlignment="1">
      <alignment horizontal="left" vertical="center"/>
    </xf>
    <xf numFmtId="0" fontId="8" fillId="2" borderId="5" xfId="2" applyFont="1" applyFill="1" applyBorder="1" applyAlignment="1">
      <alignment horizontal="left" wrapText="1"/>
    </xf>
    <xf numFmtId="0" fontId="10" fillId="4" borderId="6" xfId="2" applyFont="1" applyFill="1" applyBorder="1" applyAlignment="1">
      <alignment horizontal="left" wrapText="1"/>
    </xf>
    <xf numFmtId="0" fontId="15" fillId="2" borderId="36" xfId="2" applyFont="1" applyFill="1" applyBorder="1" applyAlignment="1">
      <alignment horizontal="right" wrapText="1"/>
    </xf>
    <xf numFmtId="0" fontId="3" fillId="2" borderId="37" xfId="2" applyFont="1" applyFill="1" applyBorder="1" applyAlignment="1">
      <alignment horizontal="center" wrapText="1"/>
    </xf>
    <xf numFmtId="164" fontId="3" fillId="2" borderId="24" xfId="1" applyNumberFormat="1" applyFont="1" applyFill="1" applyBorder="1" applyAlignment="1">
      <alignment horizontal="right" wrapText="1"/>
    </xf>
    <xf numFmtId="0" fontId="10" fillId="4" borderId="35" xfId="2" applyFont="1" applyFill="1" applyBorder="1" applyAlignment="1">
      <alignment horizontal="left" wrapText="1"/>
    </xf>
    <xf numFmtId="0" fontId="11" fillId="2" borderId="39" xfId="0" applyFont="1" applyFill="1" applyBorder="1" applyAlignment="1">
      <alignment vertical="center" wrapText="1"/>
    </xf>
    <xf numFmtId="0" fontId="8" fillId="2" borderId="24" xfId="2" applyFont="1" applyFill="1" applyBorder="1" applyAlignment="1">
      <alignment horizontal="center" vertical="top" wrapText="1"/>
    </xf>
    <xf numFmtId="164" fontId="8" fillId="2" borderId="24" xfId="1" applyNumberFormat="1" applyFont="1" applyFill="1" applyBorder="1" applyAlignment="1">
      <alignment horizontal="right" wrapText="1"/>
    </xf>
    <xf numFmtId="44" fontId="8" fillId="0" borderId="24" xfId="1" applyFont="1" applyFill="1" applyBorder="1" applyAlignment="1">
      <alignment horizontal="right" wrapText="1"/>
    </xf>
    <xf numFmtId="0" fontId="8" fillId="2" borderId="28" xfId="2" applyFont="1" applyFill="1" applyBorder="1" applyAlignment="1">
      <alignment horizontal="left" vertical="center" wrapText="1"/>
    </xf>
    <xf numFmtId="0" fontId="3" fillId="4" borderId="40" xfId="2" applyFont="1" applyFill="1" applyBorder="1" applyAlignment="1">
      <alignment horizontal="left" wrapText="1"/>
    </xf>
    <xf numFmtId="0" fontId="8" fillId="2" borderId="34" xfId="2" applyFont="1" applyFill="1" applyBorder="1" applyAlignment="1">
      <alignment horizontal="center" wrapText="1"/>
    </xf>
    <xf numFmtId="164" fontId="8" fillId="2" borderId="34" xfId="1" applyNumberFormat="1" applyFont="1" applyFill="1" applyBorder="1" applyAlignment="1">
      <alignment horizontal="right" wrapText="1"/>
    </xf>
    <xf numFmtId="44" fontId="8" fillId="0" borderId="34" xfId="1" applyFont="1" applyFill="1" applyBorder="1" applyAlignment="1">
      <alignment horizontal="right" wrapText="1"/>
    </xf>
    <xf numFmtId="0" fontId="3" fillId="4" borderId="7" xfId="2" applyFont="1" applyFill="1" applyBorder="1" applyAlignment="1">
      <alignment horizontal="center" wrapText="1"/>
    </xf>
    <xf numFmtId="0" fontId="8" fillId="2" borderId="43" xfId="2" applyFont="1" applyFill="1" applyBorder="1" applyAlignment="1">
      <alignment horizontal="center" vertical="center" wrapText="1"/>
    </xf>
    <xf numFmtId="0" fontId="8" fillId="2" borderId="34" xfId="2" applyFont="1" applyFill="1" applyBorder="1" applyAlignment="1">
      <alignment horizontal="center" vertical="center" wrapText="1"/>
    </xf>
    <xf numFmtId="0" fontId="8" fillId="2" borderId="38" xfId="2" applyFont="1" applyFill="1" applyBorder="1" applyAlignment="1">
      <alignment horizontal="center" vertical="center" wrapText="1"/>
    </xf>
    <xf numFmtId="0" fontId="3" fillId="4" borderId="7" xfId="2" applyFont="1" applyFill="1" applyBorder="1" applyAlignment="1">
      <alignment horizontal="left" wrapText="1"/>
    </xf>
    <xf numFmtId="0" fontId="6" fillId="4" borderId="0" xfId="2" applyFont="1" applyFill="1" applyBorder="1" applyAlignment="1">
      <alignment horizontal="left" wrapText="1"/>
    </xf>
    <xf numFmtId="44" fontId="8" fillId="0" borderId="25" xfId="1" applyFont="1" applyFill="1" applyBorder="1" applyAlignment="1">
      <alignment horizontal="center" vertical="top" wrapText="1"/>
    </xf>
    <xf numFmtId="44" fontId="8" fillId="0" borderId="16" xfId="1" applyFont="1" applyFill="1" applyBorder="1" applyAlignment="1">
      <alignment horizontal="center" vertical="top" wrapText="1"/>
    </xf>
    <xf numFmtId="8" fontId="8" fillId="2" borderId="25" xfId="1" applyNumberFormat="1" applyFont="1" applyFill="1" applyBorder="1" applyAlignment="1">
      <alignment horizontal="center" vertical="top" wrapText="1"/>
    </xf>
    <xf numFmtId="8" fontId="8" fillId="2" borderId="16" xfId="1" applyNumberFormat="1" applyFont="1" applyFill="1" applyBorder="1" applyAlignment="1">
      <alignment horizontal="center" vertical="top" wrapText="1"/>
    </xf>
    <xf numFmtId="0" fontId="7" fillId="3" borderId="0" xfId="2" applyFont="1" applyFill="1" applyBorder="1" applyAlignment="1">
      <alignment horizontal="center" wrapText="1"/>
    </xf>
    <xf numFmtId="0" fontId="3" fillId="4" borderId="0" xfId="2" applyFont="1" applyFill="1" applyBorder="1" applyAlignment="1">
      <alignment horizontal="left" wrapText="1"/>
    </xf>
    <xf numFmtId="164" fontId="8" fillId="4" borderId="0" xfId="2" applyNumberFormat="1" applyFont="1" applyFill="1" applyBorder="1" applyAlignment="1">
      <alignment horizontal="right" wrapText="1"/>
    </xf>
    <xf numFmtId="0" fontId="3" fillId="4" borderId="0" xfId="2" applyFont="1" applyFill="1" applyBorder="1" applyAlignment="1">
      <alignment horizontal="left" vertical="center" wrapText="1"/>
    </xf>
    <xf numFmtId="165" fontId="8" fillId="4" borderId="0" xfId="1" applyNumberFormat="1" applyFont="1" applyFill="1" applyBorder="1" applyAlignment="1">
      <alignment horizontal="right" wrapText="1"/>
    </xf>
    <xf numFmtId="8" fontId="3" fillId="0" borderId="0" xfId="2" applyNumberFormat="1" applyFont="1" applyFill="1" applyBorder="1" applyAlignment="1">
      <alignment horizontal="center" vertical="center"/>
    </xf>
    <xf numFmtId="8" fontId="8" fillId="0" borderId="0" xfId="2" applyNumberFormat="1" applyFont="1" applyFill="1" applyBorder="1" applyAlignment="1">
      <alignment horizontal="center" vertical="center"/>
    </xf>
    <xf numFmtId="44" fontId="8" fillId="4" borderId="0" xfId="2" applyNumberFormat="1" applyFont="1" applyFill="1" applyBorder="1" applyAlignment="1">
      <alignment horizontal="right" wrapText="1"/>
    </xf>
    <xf numFmtId="44" fontId="8" fillId="4" borderId="0" xfId="1" applyFont="1" applyFill="1" applyBorder="1" applyAlignment="1">
      <alignment horizontal="right" wrapText="1"/>
    </xf>
    <xf numFmtId="44" fontId="8" fillId="0" borderId="0" xfId="1" applyFont="1" applyFill="1" applyBorder="1" applyAlignment="1">
      <alignment horizontal="right" wrapText="1"/>
    </xf>
    <xf numFmtId="0" fontId="3" fillId="4" borderId="0" xfId="2" applyFont="1" applyFill="1" applyBorder="1" applyAlignment="1">
      <alignment horizontal="center" wrapText="1"/>
    </xf>
    <xf numFmtId="0" fontId="8" fillId="2" borderId="0" xfId="2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/>
    </xf>
    <xf numFmtId="0" fontId="0" fillId="0" borderId="0" xfId="0" applyBorder="1"/>
    <xf numFmtId="6" fontId="8" fillId="2" borderId="11" xfId="2" applyNumberFormat="1" applyFont="1" applyFill="1" applyBorder="1" applyAlignment="1">
      <alignment horizontal="center" vertical="center" wrapText="1"/>
    </xf>
    <xf numFmtId="14" fontId="3" fillId="0" borderId="5" xfId="2" applyNumberFormat="1" applyFont="1" applyBorder="1" applyAlignment="1">
      <alignment horizontal="center" wrapText="1"/>
    </xf>
    <xf numFmtId="14" fontId="3" fillId="0" borderId="0" xfId="2" applyNumberFormat="1" applyFont="1" applyBorder="1" applyAlignment="1">
      <alignment horizontal="center" wrapText="1"/>
    </xf>
    <xf numFmtId="0" fontId="6" fillId="3" borderId="5" xfId="2" applyFont="1" applyFill="1" applyBorder="1" applyAlignment="1">
      <alignment horizontal="center" wrapText="1"/>
    </xf>
    <xf numFmtId="0" fontId="6" fillId="3" borderId="0" xfId="2" applyFont="1" applyFill="1" applyBorder="1" applyAlignment="1">
      <alignment horizontal="center" wrapText="1"/>
    </xf>
    <xf numFmtId="0" fontId="3" fillId="4" borderId="7" xfId="2" applyFont="1" applyFill="1" applyBorder="1" applyAlignment="1">
      <alignment horizontal="center" wrapText="1"/>
    </xf>
    <xf numFmtId="0" fontId="3" fillId="4" borderId="12" xfId="2" applyFont="1" applyFill="1" applyBorder="1" applyAlignment="1">
      <alignment horizontal="left" wrapText="1"/>
    </xf>
    <xf numFmtId="0" fontId="3" fillId="4" borderId="13" xfId="2" applyFont="1" applyFill="1" applyBorder="1" applyAlignment="1">
      <alignment horizontal="left" wrapText="1"/>
    </xf>
    <xf numFmtId="0" fontId="3" fillId="4" borderId="10" xfId="2" applyFont="1" applyFill="1" applyBorder="1" applyAlignment="1">
      <alignment horizontal="left" wrapText="1"/>
    </xf>
    <xf numFmtId="0" fontId="6" fillId="3" borderId="5" xfId="2" applyFont="1" applyFill="1" applyBorder="1" applyAlignment="1">
      <alignment horizontal="left" wrapText="1"/>
    </xf>
    <xf numFmtId="0" fontId="6" fillId="3" borderId="0" xfId="2" applyFont="1" applyFill="1" applyBorder="1" applyAlignment="1">
      <alignment horizontal="left" wrapText="1"/>
    </xf>
    <xf numFmtId="0" fontId="3" fillId="4" borderId="33" xfId="2" applyFont="1" applyFill="1" applyBorder="1" applyAlignment="1">
      <alignment horizontal="center" wrapText="1"/>
    </xf>
    <xf numFmtId="0" fontId="8" fillId="2" borderId="43" xfId="2" applyFont="1" applyFill="1" applyBorder="1" applyAlignment="1">
      <alignment horizontal="center" vertical="center" wrapText="1"/>
    </xf>
    <xf numFmtId="0" fontId="8" fillId="2" borderId="34" xfId="2" applyFont="1" applyFill="1" applyBorder="1" applyAlignment="1">
      <alignment horizontal="center" vertical="center" wrapText="1"/>
    </xf>
    <xf numFmtId="0" fontId="8" fillId="2" borderId="38" xfId="2" applyFont="1" applyFill="1" applyBorder="1" applyAlignment="1">
      <alignment horizontal="center" vertical="center" wrapText="1"/>
    </xf>
    <xf numFmtId="0" fontId="8" fillId="2" borderId="42" xfId="2" applyFont="1" applyFill="1" applyBorder="1" applyAlignment="1">
      <alignment horizontal="left" vertical="center" wrapText="1"/>
    </xf>
    <xf numFmtId="0" fontId="8" fillId="2" borderId="26" xfId="2" applyFont="1" applyFill="1" applyBorder="1" applyAlignment="1">
      <alignment horizontal="left" vertical="center" wrapText="1"/>
    </xf>
    <xf numFmtId="0" fontId="8" fillId="2" borderId="20" xfId="2" applyFont="1" applyFill="1" applyBorder="1" applyAlignment="1">
      <alignment horizontal="left" vertical="center" wrapText="1"/>
    </xf>
    <xf numFmtId="0" fontId="8" fillId="2" borderId="15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left" wrapText="1"/>
    </xf>
    <xf numFmtId="0" fontId="3" fillId="0" borderId="13" xfId="2" applyFont="1" applyFill="1" applyBorder="1" applyAlignment="1">
      <alignment horizontal="left" wrapText="1"/>
    </xf>
    <xf numFmtId="0" fontId="3" fillId="4" borderId="32" xfId="2" applyFont="1" applyFill="1" applyBorder="1" applyAlignment="1">
      <alignment horizontal="left" wrapText="1"/>
    </xf>
    <xf numFmtId="0" fontId="3" fillId="4" borderId="27" xfId="2" applyFont="1" applyFill="1" applyBorder="1" applyAlignment="1">
      <alignment horizontal="left" wrapText="1"/>
    </xf>
    <xf numFmtId="8" fontId="3" fillId="0" borderId="31" xfId="2" applyNumberFormat="1" applyFont="1" applyFill="1" applyBorder="1" applyAlignment="1">
      <alignment horizontal="center" vertical="center"/>
    </xf>
    <xf numFmtId="8" fontId="3" fillId="0" borderId="23" xfId="2" applyNumberFormat="1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wrapText="1"/>
    </xf>
    <xf numFmtId="0" fontId="3" fillId="4" borderId="6" xfId="2" applyFont="1" applyFill="1" applyBorder="1" applyAlignment="1">
      <alignment horizontal="left" wrapText="1"/>
    </xf>
    <xf numFmtId="0" fontId="3" fillId="4" borderId="7" xfId="2" applyFont="1" applyFill="1" applyBorder="1" applyAlignment="1">
      <alignment horizontal="left" wrapText="1"/>
    </xf>
    <xf numFmtId="0" fontId="10" fillId="4" borderId="5" xfId="2" applyFont="1" applyFill="1" applyBorder="1" applyAlignment="1">
      <alignment horizontal="left" wrapText="1"/>
    </xf>
    <xf numFmtId="0" fontId="10" fillId="4" borderId="0" xfId="2" applyFont="1" applyFill="1" applyBorder="1" applyAlignment="1">
      <alignment horizontal="left" wrapText="1"/>
    </xf>
    <xf numFmtId="0" fontId="6" fillId="4" borderId="0" xfId="2" applyFont="1" applyFill="1" applyBorder="1" applyAlignment="1">
      <alignment horizontal="left" wrapText="1"/>
    </xf>
    <xf numFmtId="0" fontId="3" fillId="4" borderId="29" xfId="2" applyFont="1" applyFill="1" applyBorder="1" applyAlignment="1">
      <alignment horizontal="left" vertical="center" wrapText="1"/>
    </xf>
    <xf numFmtId="0" fontId="3" fillId="4" borderId="30" xfId="2" applyFont="1" applyFill="1" applyBorder="1" applyAlignment="1">
      <alignment horizontal="left" vertical="center" wrapText="1"/>
    </xf>
    <xf numFmtId="8" fontId="8" fillId="0" borderId="31" xfId="2" applyNumberFormat="1" applyFont="1" applyFill="1" applyBorder="1" applyAlignment="1">
      <alignment horizontal="center" vertical="center"/>
    </xf>
    <xf numFmtId="8" fontId="8" fillId="0" borderId="23" xfId="2" applyNumberFormat="1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left" wrapText="1"/>
    </xf>
    <xf numFmtId="0" fontId="18" fillId="3" borderId="23" xfId="0" applyFont="1" applyFill="1" applyBorder="1" applyAlignment="1">
      <alignment horizontal="center"/>
    </xf>
    <xf numFmtId="44" fontId="8" fillId="0" borderId="25" xfId="1" applyFont="1" applyFill="1" applyBorder="1" applyAlignment="1">
      <alignment horizontal="center" vertical="top" wrapText="1"/>
    </xf>
    <xf numFmtId="44" fontId="8" fillId="0" borderId="23" xfId="1" applyFont="1" applyFill="1" applyBorder="1" applyAlignment="1">
      <alignment horizontal="center" vertical="top" wrapText="1"/>
    </xf>
    <xf numFmtId="44" fontId="8" fillId="0" borderId="16" xfId="1" applyFont="1" applyFill="1" applyBorder="1" applyAlignment="1">
      <alignment horizontal="center" vertical="top" wrapText="1"/>
    </xf>
    <xf numFmtId="44" fontId="8" fillId="0" borderId="7" xfId="1" applyFont="1" applyFill="1" applyBorder="1" applyAlignment="1">
      <alignment horizontal="center" vertical="top" wrapText="1"/>
    </xf>
    <xf numFmtId="0" fontId="3" fillId="4" borderId="41" xfId="2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Normal_Book3" xfId="2" xr:uid="{00000000-0005-0000-0000-000002000000}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Business Rate Sheet'!A135"/><Relationship Id="rId2" Type="http://schemas.openxmlformats.org/officeDocument/2006/relationships/hyperlink" Target="#'Business Rate Sheet'!A196"/><Relationship Id="rId1" Type="http://schemas.openxmlformats.org/officeDocument/2006/relationships/image" Target="../media/image1.jpeg"/><Relationship Id="rId5" Type="http://schemas.openxmlformats.org/officeDocument/2006/relationships/hyperlink" Target="#'Business Rate Sheet'!A229"/><Relationship Id="rId4" Type="http://schemas.openxmlformats.org/officeDocument/2006/relationships/hyperlink" Target="#'Business Rate Sheet'!A5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1635549</xdr:colOff>
      <xdr:row>0</xdr:row>
      <xdr:rowOff>44450</xdr:rowOff>
    </xdr:from>
    <xdr:ext cx="2566458" cy="350567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5549" y="44450"/>
          <a:ext cx="2566458" cy="350567"/>
        </a:xfrm>
        <a:prstGeom prst="rect">
          <a:avLst/>
        </a:prstGeom>
      </xdr:spPr>
    </xdr:pic>
    <xdr:clientData/>
  </xdr:oneCellAnchor>
  <xdr:twoCellAnchor>
    <xdr:from>
      <xdr:col>16</xdr:col>
      <xdr:colOff>481965</xdr:colOff>
      <xdr:row>0</xdr:row>
      <xdr:rowOff>120015</xdr:rowOff>
    </xdr:from>
    <xdr:to>
      <xdr:col>18</xdr:col>
      <xdr:colOff>360045</xdr:colOff>
      <xdr:row>3</xdr:row>
      <xdr:rowOff>19050</xdr:rowOff>
    </xdr:to>
    <xdr:sp macro="" textlink="">
      <xdr:nvSpPr>
        <xdr:cNvPr id="4" name="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0086867-11E0-47E9-8743-2DFCDF3FFBC8}"/>
            </a:ext>
          </a:extLst>
        </xdr:cNvPr>
        <xdr:cNvSpPr/>
      </xdr:nvSpPr>
      <xdr:spPr>
        <a:xfrm>
          <a:off x="10864215" y="120015"/>
          <a:ext cx="1306830" cy="680085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/>
            <a:t>VIDEO</a:t>
          </a:r>
        </a:p>
      </xdr:txBody>
    </xdr:sp>
    <xdr:clientData fPrintsWithSheet="0"/>
  </xdr:twoCellAnchor>
  <xdr:twoCellAnchor>
    <xdr:from>
      <xdr:col>14</xdr:col>
      <xdr:colOff>464820</xdr:colOff>
      <xdr:row>0</xdr:row>
      <xdr:rowOff>120015</xdr:rowOff>
    </xdr:from>
    <xdr:to>
      <xdr:col>16</xdr:col>
      <xdr:colOff>344805</xdr:colOff>
      <xdr:row>3</xdr:row>
      <xdr:rowOff>19050</xdr:rowOff>
    </xdr:to>
    <xdr:sp macro="" textlink="">
      <xdr:nvSpPr>
        <xdr:cNvPr id="5" name="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C33E195-8EEC-4C84-90F8-90DBD28681E5}"/>
            </a:ext>
          </a:extLst>
        </xdr:cNvPr>
        <xdr:cNvSpPr/>
      </xdr:nvSpPr>
      <xdr:spPr>
        <a:xfrm>
          <a:off x="9418320" y="120015"/>
          <a:ext cx="1308735" cy="680085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/>
            <a:t>VOICE</a:t>
          </a:r>
        </a:p>
      </xdr:txBody>
    </xdr:sp>
    <xdr:clientData fPrintsWithSheet="0"/>
  </xdr:twoCellAnchor>
  <xdr:twoCellAnchor>
    <xdr:from>
      <xdr:col>12</xdr:col>
      <xdr:colOff>219075</xdr:colOff>
      <xdr:row>0</xdr:row>
      <xdr:rowOff>114300</xdr:rowOff>
    </xdr:from>
    <xdr:to>
      <xdr:col>14</xdr:col>
      <xdr:colOff>306705</xdr:colOff>
      <xdr:row>3</xdr:row>
      <xdr:rowOff>1905</xdr:rowOff>
    </xdr:to>
    <xdr:sp macro="" textlink="">
      <xdr:nvSpPr>
        <xdr:cNvPr id="7" name="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5565F08-D6FB-435E-BEDA-5C6B86647237}"/>
            </a:ext>
          </a:extLst>
        </xdr:cNvPr>
        <xdr:cNvSpPr/>
      </xdr:nvSpPr>
      <xdr:spPr>
        <a:xfrm>
          <a:off x="7953375" y="114300"/>
          <a:ext cx="1306830" cy="668655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/>
            <a:t>DATA</a:t>
          </a:r>
        </a:p>
      </xdr:txBody>
    </xdr:sp>
    <xdr:clientData fPrintsWithSheet="0"/>
  </xdr:twoCellAnchor>
  <xdr:oneCellAnchor>
    <xdr:from>
      <xdr:col>12</xdr:col>
      <xdr:colOff>225425</xdr:colOff>
      <xdr:row>5</xdr:row>
      <xdr:rowOff>69849</xdr:rowOff>
    </xdr:from>
    <xdr:ext cx="4010025" cy="395922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B645751-501A-42D1-A043-71F119B8E946}"/>
            </a:ext>
          </a:extLst>
        </xdr:cNvPr>
        <xdr:cNvSpPr txBox="1"/>
      </xdr:nvSpPr>
      <xdr:spPr>
        <a:xfrm>
          <a:off x="6330950" y="1250949"/>
          <a:ext cx="4010025" cy="3959226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400" b="1"/>
            <a:t>Product Catalog KEY</a:t>
          </a:r>
        </a:p>
        <a:p>
          <a:r>
            <a:rPr lang="en-US" sz="1400" b="1"/>
            <a:t>*Use Short</a:t>
          </a:r>
          <a:r>
            <a:rPr lang="en-US" sz="1400" b="1" baseline="0"/>
            <a:t> cut keys</a:t>
          </a:r>
          <a:r>
            <a:rPr lang="en-US" sz="1400" b="1"/>
            <a:t> to View Sections*</a:t>
          </a:r>
        </a:p>
        <a:p>
          <a:endParaRPr lang="en-US" sz="1200" b="1"/>
        </a:p>
        <a:p>
          <a:r>
            <a:rPr lang="en-US" sz="1200" b="1"/>
            <a:t>NRC = Non-Recuring Cost</a:t>
          </a:r>
        </a:p>
        <a:p>
          <a:r>
            <a:rPr lang="en-US" sz="1200" b="1"/>
            <a:t>MTM = Month to Month Cost</a:t>
          </a:r>
        </a:p>
        <a:p>
          <a:r>
            <a:rPr lang="en-US" sz="1200" b="1"/>
            <a:t>1 Year = 12 month t</a:t>
          </a:r>
          <a:r>
            <a:rPr lang="en-US" sz="1200" b="1" baseline="0"/>
            <a:t>erm</a:t>
          </a:r>
        </a:p>
        <a:p>
          <a:r>
            <a:rPr lang="en-US" sz="1200" b="1" baseline="0"/>
            <a:t>2 Year = 12 month term with one renewal</a:t>
          </a:r>
        </a:p>
        <a:p>
          <a:r>
            <a:rPr lang="en-US" sz="1200" b="1" baseline="0"/>
            <a:t>3 Year = 12 month term with two renewals</a:t>
          </a:r>
        </a:p>
        <a:p>
          <a:r>
            <a:rPr lang="en-US" sz="1200" b="1" baseline="0"/>
            <a:t>5 Year = 12 month term with four renewals</a:t>
          </a:r>
          <a:endParaRPr lang="en-US" sz="1200" b="1"/>
        </a:p>
        <a:p>
          <a:endParaRPr lang="en-US" sz="1400" b="1"/>
        </a:p>
        <a:p>
          <a:r>
            <a:rPr lang="en-US" sz="1200" b="1"/>
            <a:t>All services and pricing are</a:t>
          </a:r>
          <a:r>
            <a:rPr lang="en-US" sz="1200" b="1" baseline="0"/>
            <a:t> for On-Net locations. On-Net locations are locations where Hargray currently has service in the building and or unit. </a:t>
          </a:r>
        </a:p>
        <a:p>
          <a:endParaRPr lang="en-US" sz="1200" b="1" baseline="0"/>
        </a:p>
        <a:p>
          <a:r>
            <a:rPr lang="en-US" sz="1200" b="1" baseline="0"/>
            <a:t>Off-Net locations that require construction for Hargray to provide service will require an "Aid to Construct".  </a:t>
          </a:r>
        </a:p>
        <a:p>
          <a:endParaRPr lang="en-US" sz="1200" b="1" baseline="0"/>
        </a:p>
        <a:p>
          <a:r>
            <a:rPr lang="en-US" sz="1200" b="1" baseline="0"/>
            <a:t>This pricing reflex a discount up to 20% on all Hargray catalog products and services.  </a:t>
          </a:r>
        </a:p>
        <a:p>
          <a:endParaRPr lang="en-US" sz="1200" b="1"/>
        </a:p>
        <a:p>
          <a:endParaRPr lang="en-US" sz="1100"/>
        </a:p>
      </xdr:txBody>
    </xdr:sp>
    <xdr:clientData/>
  </xdr:oneCellAnchor>
  <xdr:oneCellAnchor>
    <xdr:from>
      <xdr:col>12</xdr:col>
      <xdr:colOff>206375</xdr:colOff>
      <xdr:row>99</xdr:row>
      <xdr:rowOff>206375</xdr:rowOff>
    </xdr:from>
    <xdr:ext cx="4010025" cy="2205989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A77B21F-09DD-4164-A632-A254D0C138E6}"/>
            </a:ext>
          </a:extLst>
        </xdr:cNvPr>
        <xdr:cNvSpPr txBox="1"/>
      </xdr:nvSpPr>
      <xdr:spPr>
        <a:xfrm>
          <a:off x="6311900" y="20304125"/>
          <a:ext cx="4010025" cy="2205989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="1"/>
            <a:t>Product Catalog KEY</a:t>
          </a:r>
        </a:p>
        <a:p>
          <a:endParaRPr lang="en-US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All services and pricing are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for On-Net locations. On-Net locations are locations where Hargray currently has service in the building and or unit. </a:t>
          </a:r>
          <a:endParaRPr lang="en-US" sz="1200">
            <a:effectLst/>
          </a:endParaRPr>
        </a:p>
        <a:p>
          <a:endParaRPr lang="en-US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Off-Net locations that require construction for Hargray to provide service will require an "Aid to Construct".  </a:t>
          </a:r>
          <a:endParaRPr lang="en-US" sz="1200">
            <a:effectLst/>
          </a:endParaRPr>
        </a:p>
        <a:p>
          <a:endParaRPr lang="en-US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This pricing reflex a discount up to 20% on all Hargray catalog products and services.  </a:t>
          </a:r>
          <a:endParaRPr lang="en-US" sz="1200">
            <a:effectLst/>
          </a:endParaRPr>
        </a:p>
        <a:p>
          <a:endParaRPr lang="en-US" sz="1100"/>
        </a:p>
      </xdr:txBody>
    </xdr:sp>
    <xdr:clientData/>
  </xdr:oneCellAnchor>
  <xdr:oneCellAnchor>
    <xdr:from>
      <xdr:col>12</xdr:col>
      <xdr:colOff>209550</xdr:colOff>
      <xdr:row>165</xdr:row>
      <xdr:rowOff>142875</xdr:rowOff>
    </xdr:from>
    <xdr:ext cx="4010025" cy="2252924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EBE39AC-76FF-450A-A1DD-55EA891B8CF1}"/>
            </a:ext>
          </a:extLst>
        </xdr:cNvPr>
        <xdr:cNvSpPr txBox="1"/>
      </xdr:nvSpPr>
      <xdr:spPr>
        <a:xfrm>
          <a:off x="6657975" y="47329725"/>
          <a:ext cx="4010025" cy="2252924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="1">
              <a:solidFill>
                <a:sysClr val="windowText" lastClr="000000"/>
              </a:solidFill>
            </a:rPr>
            <a:t>Product Catalog KEY</a:t>
          </a:r>
        </a:p>
        <a:p>
          <a:endParaRPr lang="en-US" sz="1400">
            <a:effectLst/>
          </a:endParaRP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All services and pricing are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for On-Net locations. On-Net locations are locations where Hargray currently has service in the building and or unit. </a:t>
          </a:r>
          <a:endParaRPr lang="en-US" sz="1400">
            <a:effectLst/>
          </a:endParaRPr>
        </a:p>
        <a:p>
          <a:endParaRPr lang="en-US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Off-Net locations that require construction for Hargray to provide service will require an "Aid to Construct".  </a:t>
          </a:r>
          <a:endParaRPr lang="en-US" sz="1400">
            <a:effectLst/>
          </a:endParaRPr>
        </a:p>
        <a:p>
          <a:endParaRPr lang="en-US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This pricing reflex a discount up to 20% on all Hargray catalog products and services. 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oneCellAnchor>
  <xdr:oneCellAnchor>
    <xdr:from>
      <xdr:col>12</xdr:col>
      <xdr:colOff>238125</xdr:colOff>
      <xdr:row>83</xdr:row>
      <xdr:rowOff>6350</xdr:rowOff>
    </xdr:from>
    <xdr:ext cx="4010025" cy="2252924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5E2211C-6F05-4B56-835C-2AF7898F50C5}"/>
            </a:ext>
          </a:extLst>
        </xdr:cNvPr>
        <xdr:cNvSpPr txBox="1"/>
      </xdr:nvSpPr>
      <xdr:spPr>
        <a:xfrm>
          <a:off x="6686550" y="15636875"/>
          <a:ext cx="4010025" cy="2252924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Product Catalog KEY</a:t>
          </a:r>
        </a:p>
        <a:p>
          <a:endParaRPr lang="en-US" sz="1400">
            <a:effectLst/>
          </a:endParaRP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All services and pricing are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for On-Net locations. On-Net locations are locations where Hargray currently has service in the building and or unit. </a:t>
          </a:r>
          <a:endParaRPr lang="en-US" sz="1400">
            <a:effectLst/>
          </a:endParaRPr>
        </a:p>
        <a:p>
          <a:endParaRPr lang="en-US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Off-Net locations that require construction for Hargray to provide service will require an "Aid to Construct".  </a:t>
          </a:r>
          <a:endParaRPr lang="en-US" sz="1400">
            <a:effectLst/>
          </a:endParaRPr>
        </a:p>
        <a:p>
          <a:endParaRPr lang="en-US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This pricing reflex a discount up to 20% on all Hargray catalog products and services. 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oneCellAnchor>
  <xdr:oneCellAnchor>
    <xdr:from>
      <xdr:col>12</xdr:col>
      <xdr:colOff>228600</xdr:colOff>
      <xdr:row>48</xdr:row>
      <xdr:rowOff>111125</xdr:rowOff>
    </xdr:from>
    <xdr:ext cx="4010025" cy="209550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64A3A99-7DA6-456D-B25A-939E3E7558BB}"/>
            </a:ext>
          </a:extLst>
        </xdr:cNvPr>
        <xdr:cNvSpPr txBox="1"/>
      </xdr:nvSpPr>
      <xdr:spPr>
        <a:xfrm>
          <a:off x="6677025" y="9121775"/>
          <a:ext cx="4010025" cy="2095500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Product Catalog KEY</a:t>
          </a:r>
        </a:p>
        <a:p>
          <a:endParaRPr lang="en-US" sz="1200">
            <a:effectLst/>
          </a:endParaRP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All services and pricing are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for On-Net locations. On-Net locations are locations where Hargray currently has service in the building and or unit. </a:t>
          </a:r>
          <a:endParaRPr lang="en-US">
            <a:effectLst/>
          </a:endParaRPr>
        </a:p>
        <a:p>
          <a:endParaRPr lang="en-US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Off-Net locations that require construction for Hargray to provide service will require an "Aid to Construct".  </a:t>
          </a:r>
          <a:endParaRPr lang="en-US">
            <a:effectLst/>
          </a:endParaRPr>
        </a:p>
        <a:p>
          <a:endParaRPr lang="en-US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This pricing reflex a discount up to 20% on all Hargray catalog products and services.  </a:t>
          </a:r>
          <a:endParaRPr lang="en-US">
            <a:effectLst/>
          </a:endParaRPr>
        </a:p>
        <a:p>
          <a:r>
            <a:rPr lang="en-US" sz="1100"/>
            <a:t>	</a:t>
          </a:r>
        </a:p>
      </xdr:txBody>
    </xdr:sp>
    <xdr:clientData/>
  </xdr:oneCellAnchor>
  <xdr:oneCellAnchor>
    <xdr:from>
      <xdr:col>12</xdr:col>
      <xdr:colOff>215900</xdr:colOff>
      <xdr:row>110</xdr:row>
      <xdr:rowOff>168275</xdr:rowOff>
    </xdr:from>
    <xdr:ext cx="4010025" cy="2221634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7C7E2229-08DF-4901-8AF4-A2F198E10F2C}"/>
            </a:ext>
          </a:extLst>
        </xdr:cNvPr>
        <xdr:cNvSpPr txBox="1"/>
      </xdr:nvSpPr>
      <xdr:spPr>
        <a:xfrm>
          <a:off x="6321425" y="23418800"/>
          <a:ext cx="4010025" cy="2221634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="1"/>
            <a:t>Product Catalog KEY</a:t>
          </a:r>
        </a:p>
        <a:p>
          <a:endParaRPr lang="en-US" sz="1200">
            <a:effectLst/>
          </a:endParaRP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All services and pricing are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for On-Net locations. On-Net locations are locations where Hargray currently has service in the building and or unit. </a:t>
          </a:r>
          <a:endParaRPr lang="en-US" sz="1200">
            <a:effectLst/>
          </a:endParaRPr>
        </a:p>
        <a:p>
          <a:endParaRPr lang="en-US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Off-Net locations that require construction for Hargray to provide service will require an "Aid to Construct".  </a:t>
          </a:r>
          <a:endParaRPr lang="en-US" sz="1200">
            <a:effectLst/>
          </a:endParaRPr>
        </a:p>
        <a:p>
          <a:endParaRPr lang="en-US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This pricing reflex a discount up to 20% on all Hargray catalog products and services.  </a:t>
          </a:r>
          <a:endParaRPr lang="en-US" sz="1200">
            <a:effectLst/>
          </a:endParaRPr>
        </a:p>
        <a:p>
          <a:endParaRPr lang="en-US" sz="1100"/>
        </a:p>
      </xdr:txBody>
    </xdr:sp>
    <xdr:clientData/>
  </xdr:oneCellAnchor>
  <xdr:twoCellAnchor>
    <xdr:from>
      <xdr:col>18</xdr:col>
      <xdr:colOff>523875</xdr:colOff>
      <xdr:row>0</xdr:row>
      <xdr:rowOff>111125</xdr:rowOff>
    </xdr:from>
    <xdr:to>
      <xdr:col>21</xdr:col>
      <xdr:colOff>504825</xdr:colOff>
      <xdr:row>3</xdr:row>
      <xdr:rowOff>6985</xdr:rowOff>
    </xdr:to>
    <xdr:sp macro="" textlink="">
      <xdr:nvSpPr>
        <xdr:cNvPr id="15" name="Rectangle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DC69A6-A0D9-40E2-9380-8D720A1FB82C}"/>
            </a:ext>
          </a:extLst>
        </xdr:cNvPr>
        <xdr:cNvSpPr/>
      </xdr:nvSpPr>
      <xdr:spPr>
        <a:xfrm>
          <a:off x="11068050" y="111125"/>
          <a:ext cx="1809750" cy="67691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/>
            <a:t>Unified</a:t>
          </a:r>
          <a:r>
            <a:rPr lang="en-US" sz="1800" baseline="0"/>
            <a:t> Communications</a:t>
          </a:r>
          <a:endParaRPr lang="en-US" sz="1800"/>
        </a:p>
      </xdr:txBody>
    </xdr:sp>
    <xdr:clientData fPrintsWithSheet="0"/>
  </xdr:twoCellAnchor>
  <xdr:oneCellAnchor>
    <xdr:from>
      <xdr:col>12</xdr:col>
      <xdr:colOff>209550</xdr:colOff>
      <xdr:row>194</xdr:row>
      <xdr:rowOff>6350</xdr:rowOff>
    </xdr:from>
    <xdr:ext cx="4010025" cy="2221634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09AFA6-0CE2-412E-93BE-246513E2E268}"/>
            </a:ext>
          </a:extLst>
        </xdr:cNvPr>
        <xdr:cNvSpPr txBox="1"/>
      </xdr:nvSpPr>
      <xdr:spPr>
        <a:xfrm>
          <a:off x="6657975" y="53165375"/>
          <a:ext cx="4010025" cy="2221634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="1"/>
            <a:t>Product Catalog KEY</a:t>
          </a:r>
        </a:p>
        <a:p>
          <a:endParaRPr lang="en-US" sz="1200">
            <a:effectLst/>
          </a:endParaRP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All services and pricing are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for On-Net locations. On-Net locations are locations where Hargray currently has service in the building and or unit. </a:t>
          </a:r>
          <a:endParaRPr lang="en-US" sz="1200">
            <a:effectLst/>
          </a:endParaRPr>
        </a:p>
        <a:p>
          <a:endParaRPr lang="en-US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Off-Net locations that require construction for Hargray to provide service will require an "Aid to Construct".  </a:t>
          </a:r>
          <a:endParaRPr lang="en-US" sz="1200">
            <a:effectLst/>
          </a:endParaRPr>
        </a:p>
        <a:p>
          <a:endParaRPr lang="en-US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This pricing reflex a discount up to 20% on all Hargray catalog products and services.  </a:t>
          </a:r>
          <a:endParaRPr lang="en-US" sz="1200">
            <a:effectLst/>
          </a:endParaRPr>
        </a:p>
        <a:p>
          <a:endParaRPr lang="en-US" sz="1100"/>
        </a:p>
      </xdr:txBody>
    </xdr:sp>
    <xdr:clientData/>
  </xdr:oneCellAnchor>
  <xdr:oneCellAnchor>
    <xdr:from>
      <xdr:col>12</xdr:col>
      <xdr:colOff>228600</xdr:colOff>
      <xdr:row>135</xdr:row>
      <xdr:rowOff>133350</xdr:rowOff>
    </xdr:from>
    <xdr:ext cx="4010025" cy="2221634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6B20909B-0CB3-4ACB-B80B-2E1FB42299A8}"/>
            </a:ext>
          </a:extLst>
        </xdr:cNvPr>
        <xdr:cNvSpPr txBox="1"/>
      </xdr:nvSpPr>
      <xdr:spPr>
        <a:xfrm>
          <a:off x="6677025" y="41462325"/>
          <a:ext cx="4010025" cy="2221634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="1"/>
            <a:t>Product Catalog KEY</a:t>
          </a:r>
        </a:p>
        <a:p>
          <a:endParaRPr lang="en-US" sz="1200">
            <a:effectLst/>
          </a:endParaRP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All services and pricing are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for On-Net locations. On-Net locations are locations where Hargray currently has service in the building and or unit. </a:t>
          </a:r>
          <a:endParaRPr lang="en-US" sz="1200">
            <a:effectLst/>
          </a:endParaRPr>
        </a:p>
        <a:p>
          <a:endParaRPr lang="en-US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Off-Net locations that require construction for Hargray to provide service will require an "Aid to Construct".  </a:t>
          </a:r>
          <a:endParaRPr lang="en-US" sz="1200">
            <a:effectLst/>
          </a:endParaRPr>
        </a:p>
        <a:p>
          <a:endParaRPr lang="en-US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This pricing reflex a discount up to 20% on all Hargray catalog products and services.  </a:t>
          </a:r>
          <a:endParaRPr lang="en-US" sz="1200">
            <a:effectLst/>
          </a:endParaRPr>
        </a:p>
        <a:p>
          <a:endParaRPr lang="en-US" sz="1100"/>
        </a:p>
      </xdr:txBody>
    </xdr:sp>
    <xdr:clientData/>
  </xdr:oneCellAnchor>
  <xdr:oneCellAnchor>
    <xdr:from>
      <xdr:col>12</xdr:col>
      <xdr:colOff>234950</xdr:colOff>
      <xdr:row>27</xdr:row>
      <xdr:rowOff>171450</xdr:rowOff>
    </xdr:from>
    <xdr:ext cx="7289800" cy="209550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FA6B426-6345-4949-8EDA-553D210D853D}"/>
            </a:ext>
          </a:extLst>
        </xdr:cNvPr>
        <xdr:cNvSpPr txBox="1"/>
      </xdr:nvSpPr>
      <xdr:spPr>
        <a:xfrm>
          <a:off x="6340475" y="5343525"/>
          <a:ext cx="7289800" cy="2095500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Eligable Tax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Service Fee</a:t>
          </a:r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Catalog KEY</a:t>
          </a:r>
        </a:p>
        <a:p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All GTA Direct particapents are required to provide a tax exemption certificate.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All federal, state and local governments are exempt from 911 charges.</a:t>
          </a:r>
        </a:p>
        <a:p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All Voice services are subject to: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Federal USF toll rate  .0271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GAUAF (intrastate) toll rate .0049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GA Dual Party Relay $0.11 per line</a:t>
          </a:r>
        </a:p>
        <a:p>
          <a:endParaRPr lang="en-US">
            <a:effectLst/>
          </a:endParaRPr>
        </a:p>
        <a:p>
          <a:r>
            <a:rPr lang="en-US" sz="1100"/>
            <a:t>	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25"/>
  <sheetViews>
    <sheetView showGridLines="0" tabSelected="1" zoomScaleNormal="100" zoomScaleSheetLayoutView="80" workbookViewId="0">
      <pane ySplit="4" topLeftCell="A5" activePane="bottomLeft" state="frozen"/>
      <selection pane="bottomLeft" activeCell="A5" sqref="A5:L5"/>
    </sheetView>
  </sheetViews>
  <sheetFormatPr defaultRowHeight="14.5" x14ac:dyDescent="0.35"/>
  <cols>
    <col min="1" max="1" width="34.1796875" customWidth="1"/>
    <col min="2" max="2" width="8.81640625" customWidth="1"/>
    <col min="3" max="3" width="8.81640625" hidden="1" customWidth="1"/>
    <col min="4" max="4" width="7.7265625" customWidth="1"/>
    <col min="5" max="5" width="9.453125" hidden="1" customWidth="1"/>
    <col min="6" max="6" width="9.453125" customWidth="1"/>
    <col min="7" max="7" width="8.81640625" hidden="1" customWidth="1"/>
    <col min="8" max="8" width="8.81640625" customWidth="1"/>
    <col min="9" max="9" width="9.26953125" hidden="1" customWidth="1"/>
    <col min="10" max="10" width="9.26953125" customWidth="1"/>
    <col min="11" max="11" width="11.7265625" style="41" hidden="1" customWidth="1"/>
    <col min="12" max="12" width="9" style="187" customWidth="1"/>
    <col min="16" max="17" width="11.81640625" customWidth="1"/>
  </cols>
  <sheetData>
    <row r="1" spans="1:12" ht="33" customHeight="1" x14ac:dyDescent="0.35">
      <c r="A1" s="189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2" ht="14.5" customHeight="1" thickBot="1" x14ac:dyDescent="0.4">
      <c r="A2" s="207" t="s">
        <v>180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</row>
    <row r="3" spans="1:12" ht="14.5" customHeight="1" x14ac:dyDescent="0.35">
      <c r="A3" s="1"/>
      <c r="B3" s="39"/>
      <c r="C3" s="217" t="s">
        <v>208</v>
      </c>
      <c r="D3" s="217"/>
      <c r="E3" s="217"/>
      <c r="F3" s="217"/>
      <c r="G3" s="217"/>
      <c r="H3" s="217"/>
      <c r="I3" s="217"/>
      <c r="J3" s="217"/>
      <c r="K3" s="217"/>
      <c r="L3" s="174"/>
    </row>
    <row r="4" spans="1:12" x14ac:dyDescent="0.35">
      <c r="A4" s="2" t="s">
        <v>0</v>
      </c>
      <c r="B4" s="3" t="s">
        <v>68</v>
      </c>
      <c r="C4" s="3" t="s">
        <v>1</v>
      </c>
      <c r="D4" s="3" t="s">
        <v>1</v>
      </c>
      <c r="E4" s="3" t="s">
        <v>2</v>
      </c>
      <c r="F4" s="3" t="s">
        <v>2</v>
      </c>
      <c r="G4" s="3" t="s">
        <v>85</v>
      </c>
      <c r="H4" s="3" t="s">
        <v>85</v>
      </c>
      <c r="I4" s="3" t="s">
        <v>3</v>
      </c>
      <c r="J4" s="3" t="s">
        <v>3</v>
      </c>
      <c r="K4" s="3" t="s">
        <v>4</v>
      </c>
      <c r="L4" s="174" t="s">
        <v>4</v>
      </c>
    </row>
    <row r="5" spans="1:12" ht="17.5" customHeight="1" x14ac:dyDescent="0.35">
      <c r="A5" s="209" t="s">
        <v>111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</row>
    <row r="6" spans="1:12" x14ac:dyDescent="0.35">
      <c r="A6" s="220" t="s">
        <v>186</v>
      </c>
      <c r="B6" s="221"/>
      <c r="C6" s="222"/>
      <c r="D6" s="222"/>
      <c r="E6" s="222"/>
      <c r="F6" s="222"/>
      <c r="G6" s="222"/>
      <c r="H6" s="222"/>
      <c r="I6" s="222"/>
      <c r="J6" s="222"/>
      <c r="K6" s="222"/>
      <c r="L6" s="169"/>
    </row>
    <row r="7" spans="1:12" x14ac:dyDescent="0.35">
      <c r="A7" s="51" t="s">
        <v>89</v>
      </c>
      <c r="B7" s="50" t="s">
        <v>181</v>
      </c>
      <c r="C7" s="138">
        <v>570</v>
      </c>
      <c r="D7" s="138">
        <f>SUM(C7*0.8)</f>
        <v>456</v>
      </c>
      <c r="E7" s="138">
        <v>540</v>
      </c>
      <c r="F7" s="138">
        <f t="shared" ref="F7:F11" si="0">SUM(E7*0.8)</f>
        <v>432</v>
      </c>
      <c r="G7" s="138">
        <v>510</v>
      </c>
      <c r="H7" s="138">
        <f t="shared" ref="H7:H11" si="1">SUM(G7*0.8)</f>
        <v>408</v>
      </c>
      <c r="I7" s="140">
        <v>480</v>
      </c>
      <c r="J7" s="138">
        <f t="shared" ref="J7:J11" si="2">SUM(I7*0.8)</f>
        <v>384</v>
      </c>
      <c r="K7" s="141">
        <v>450</v>
      </c>
      <c r="L7" s="138">
        <f t="shared" ref="L7:L11" si="3">SUM(K7*0.8)</f>
        <v>360</v>
      </c>
    </row>
    <row r="8" spans="1:12" x14ac:dyDescent="0.35">
      <c r="A8" s="86" t="s">
        <v>88</v>
      </c>
      <c r="B8" s="50" t="s">
        <v>181</v>
      </c>
      <c r="C8" s="138">
        <v>320</v>
      </c>
      <c r="D8" s="138">
        <f t="shared" ref="D8:D11" si="4">SUM(C8*0.8)</f>
        <v>256</v>
      </c>
      <c r="E8" s="138">
        <v>300</v>
      </c>
      <c r="F8" s="138">
        <f t="shared" si="0"/>
        <v>240</v>
      </c>
      <c r="G8" s="138">
        <v>290</v>
      </c>
      <c r="H8" s="138">
        <f t="shared" si="1"/>
        <v>232</v>
      </c>
      <c r="I8" s="140">
        <v>280</v>
      </c>
      <c r="J8" s="138">
        <f t="shared" si="2"/>
        <v>224</v>
      </c>
      <c r="K8" s="141">
        <v>270</v>
      </c>
      <c r="L8" s="138">
        <f t="shared" si="3"/>
        <v>216</v>
      </c>
    </row>
    <row r="9" spans="1:12" x14ac:dyDescent="0.35">
      <c r="A9" s="86" t="s">
        <v>87</v>
      </c>
      <c r="B9" s="50" t="s">
        <v>181</v>
      </c>
      <c r="C9" s="138">
        <v>225</v>
      </c>
      <c r="D9" s="138">
        <f t="shared" si="4"/>
        <v>180</v>
      </c>
      <c r="E9" s="138">
        <v>215</v>
      </c>
      <c r="F9" s="138">
        <f t="shared" si="0"/>
        <v>172</v>
      </c>
      <c r="G9" s="138">
        <v>205</v>
      </c>
      <c r="H9" s="138">
        <f t="shared" si="1"/>
        <v>164</v>
      </c>
      <c r="I9" s="140">
        <v>195</v>
      </c>
      <c r="J9" s="138">
        <f t="shared" si="2"/>
        <v>156</v>
      </c>
      <c r="K9" s="141">
        <v>185</v>
      </c>
      <c r="L9" s="138">
        <f t="shared" si="3"/>
        <v>148</v>
      </c>
    </row>
    <row r="10" spans="1:12" x14ac:dyDescent="0.35">
      <c r="A10" s="86" t="s">
        <v>86</v>
      </c>
      <c r="B10" s="50" t="s">
        <v>181</v>
      </c>
      <c r="C10" s="138">
        <v>185</v>
      </c>
      <c r="D10" s="138">
        <f t="shared" si="4"/>
        <v>148</v>
      </c>
      <c r="E10" s="138">
        <v>175</v>
      </c>
      <c r="F10" s="138">
        <f t="shared" si="0"/>
        <v>140</v>
      </c>
      <c r="G10" s="138">
        <v>165</v>
      </c>
      <c r="H10" s="138">
        <f t="shared" si="1"/>
        <v>132</v>
      </c>
      <c r="I10" s="140">
        <v>155</v>
      </c>
      <c r="J10" s="138">
        <f t="shared" si="2"/>
        <v>124</v>
      </c>
      <c r="K10" s="141">
        <v>145</v>
      </c>
      <c r="L10" s="138">
        <f t="shared" si="3"/>
        <v>116</v>
      </c>
    </row>
    <row r="11" spans="1:12" x14ac:dyDescent="0.35">
      <c r="A11" s="86" t="s">
        <v>74</v>
      </c>
      <c r="B11" s="50" t="s">
        <v>181</v>
      </c>
      <c r="C11" s="138">
        <v>130</v>
      </c>
      <c r="D11" s="138">
        <f t="shared" si="4"/>
        <v>104</v>
      </c>
      <c r="E11" s="138">
        <v>125</v>
      </c>
      <c r="F11" s="138">
        <f t="shared" si="0"/>
        <v>100</v>
      </c>
      <c r="G11" s="138">
        <v>120</v>
      </c>
      <c r="H11" s="138">
        <f t="shared" si="1"/>
        <v>96</v>
      </c>
      <c r="I11" s="140">
        <v>115</v>
      </c>
      <c r="J11" s="138">
        <f t="shared" si="2"/>
        <v>92</v>
      </c>
      <c r="K11" s="141">
        <v>110</v>
      </c>
      <c r="L11" s="138">
        <f t="shared" si="3"/>
        <v>88</v>
      </c>
    </row>
    <row r="12" spans="1:12" ht="15" customHeight="1" x14ac:dyDescent="0.35">
      <c r="A12" s="220" t="s">
        <v>187</v>
      </c>
      <c r="B12" s="221"/>
      <c r="C12" s="222"/>
      <c r="D12" s="222"/>
      <c r="E12" s="222"/>
      <c r="F12" s="222"/>
      <c r="G12" s="222"/>
      <c r="H12" s="222"/>
      <c r="I12" s="222"/>
      <c r="J12" s="222"/>
      <c r="K12" s="222"/>
      <c r="L12" s="169"/>
    </row>
    <row r="13" spans="1:12" x14ac:dyDescent="0.35">
      <c r="A13" s="51" t="s">
        <v>159</v>
      </c>
      <c r="B13" s="50" t="s">
        <v>181</v>
      </c>
      <c r="C13" s="138">
        <v>834</v>
      </c>
      <c r="D13" s="138">
        <f>SUM(C13*0.8)</f>
        <v>667.2</v>
      </c>
      <c r="E13" s="138">
        <v>789</v>
      </c>
      <c r="F13" s="138">
        <f t="shared" ref="F13:F19" si="5">SUM(E13*0.8)</f>
        <v>631.20000000000005</v>
      </c>
      <c r="G13" s="138">
        <v>744</v>
      </c>
      <c r="H13" s="138">
        <f t="shared" ref="H13:H19" si="6">SUM(G13*0.8)</f>
        <v>595.20000000000005</v>
      </c>
      <c r="I13" s="140">
        <v>699</v>
      </c>
      <c r="J13" s="138">
        <f t="shared" ref="J13:J19" si="7">SUM(I13*0.8)</f>
        <v>559.20000000000005</v>
      </c>
      <c r="K13" s="141">
        <v>654</v>
      </c>
      <c r="L13" s="138">
        <f t="shared" ref="L13:L19" si="8">SUM(K13*0.8)</f>
        <v>523.20000000000005</v>
      </c>
    </row>
    <row r="14" spans="1:12" x14ac:dyDescent="0.35">
      <c r="A14" s="86" t="s">
        <v>49</v>
      </c>
      <c r="B14" s="50" t="s">
        <v>181</v>
      </c>
      <c r="C14" s="138">
        <v>500</v>
      </c>
      <c r="D14" s="138">
        <f t="shared" ref="D14:D19" si="9">SUM(C14*0.8)</f>
        <v>400</v>
      </c>
      <c r="E14" s="138">
        <v>475</v>
      </c>
      <c r="F14" s="138">
        <f t="shared" si="5"/>
        <v>380</v>
      </c>
      <c r="G14" s="138">
        <v>450</v>
      </c>
      <c r="H14" s="138">
        <f t="shared" si="6"/>
        <v>360</v>
      </c>
      <c r="I14" s="140">
        <v>425</v>
      </c>
      <c r="J14" s="138">
        <f t="shared" si="7"/>
        <v>340</v>
      </c>
      <c r="K14" s="141">
        <v>400</v>
      </c>
      <c r="L14" s="138">
        <f t="shared" si="8"/>
        <v>320</v>
      </c>
    </row>
    <row r="15" spans="1:12" x14ac:dyDescent="0.35">
      <c r="A15" s="86" t="s">
        <v>158</v>
      </c>
      <c r="B15" s="50" t="s">
        <v>181</v>
      </c>
      <c r="C15" s="138">
        <v>400</v>
      </c>
      <c r="D15" s="138">
        <f t="shared" si="9"/>
        <v>320</v>
      </c>
      <c r="E15" s="138">
        <v>380</v>
      </c>
      <c r="F15" s="138">
        <f t="shared" si="5"/>
        <v>304</v>
      </c>
      <c r="G15" s="138">
        <v>357</v>
      </c>
      <c r="H15" s="138">
        <f t="shared" si="6"/>
        <v>285.60000000000002</v>
      </c>
      <c r="I15" s="140">
        <v>340</v>
      </c>
      <c r="J15" s="138">
        <f t="shared" si="7"/>
        <v>272</v>
      </c>
      <c r="K15" s="141">
        <v>320</v>
      </c>
      <c r="L15" s="138">
        <f t="shared" si="8"/>
        <v>256</v>
      </c>
    </row>
    <row r="16" spans="1:12" x14ac:dyDescent="0.35">
      <c r="A16" s="86" t="s">
        <v>157</v>
      </c>
      <c r="B16" s="50" t="s">
        <v>181</v>
      </c>
      <c r="C16" s="138">
        <v>320</v>
      </c>
      <c r="D16" s="138">
        <f t="shared" si="9"/>
        <v>256</v>
      </c>
      <c r="E16" s="138">
        <v>304</v>
      </c>
      <c r="F16" s="138">
        <f t="shared" si="5"/>
        <v>243.20000000000002</v>
      </c>
      <c r="G16" s="138">
        <v>287</v>
      </c>
      <c r="H16" s="138">
        <f t="shared" si="6"/>
        <v>229.60000000000002</v>
      </c>
      <c r="I16" s="140">
        <v>270</v>
      </c>
      <c r="J16" s="138">
        <f t="shared" si="7"/>
        <v>216</v>
      </c>
      <c r="K16" s="141">
        <v>255</v>
      </c>
      <c r="L16" s="138">
        <f t="shared" si="8"/>
        <v>204</v>
      </c>
    </row>
    <row r="17" spans="1:12" x14ac:dyDescent="0.35">
      <c r="A17" s="86" t="s">
        <v>47</v>
      </c>
      <c r="B17" s="50" t="s">
        <v>181</v>
      </c>
      <c r="C17" s="138">
        <v>235</v>
      </c>
      <c r="D17" s="138">
        <f t="shared" si="9"/>
        <v>188</v>
      </c>
      <c r="E17" s="138">
        <v>223</v>
      </c>
      <c r="F17" s="138">
        <f t="shared" si="5"/>
        <v>178.4</v>
      </c>
      <c r="G17" s="138">
        <v>210</v>
      </c>
      <c r="H17" s="138">
        <f t="shared" si="6"/>
        <v>168</v>
      </c>
      <c r="I17" s="140">
        <v>200</v>
      </c>
      <c r="J17" s="138">
        <f t="shared" si="7"/>
        <v>160</v>
      </c>
      <c r="K17" s="141">
        <v>187</v>
      </c>
      <c r="L17" s="138">
        <f t="shared" si="8"/>
        <v>149.6</v>
      </c>
    </row>
    <row r="18" spans="1:12" x14ac:dyDescent="0.35">
      <c r="A18" s="85" t="s">
        <v>46</v>
      </c>
      <c r="B18" s="50" t="s">
        <v>181</v>
      </c>
      <c r="C18" s="138">
        <v>195</v>
      </c>
      <c r="D18" s="138">
        <f t="shared" si="9"/>
        <v>156</v>
      </c>
      <c r="E18" s="138">
        <v>185</v>
      </c>
      <c r="F18" s="138">
        <f t="shared" si="5"/>
        <v>148</v>
      </c>
      <c r="G18" s="138">
        <v>175</v>
      </c>
      <c r="H18" s="138">
        <f t="shared" si="6"/>
        <v>140</v>
      </c>
      <c r="I18" s="140">
        <v>165</v>
      </c>
      <c r="J18" s="138">
        <f t="shared" si="7"/>
        <v>132</v>
      </c>
      <c r="K18" s="141">
        <v>155</v>
      </c>
      <c r="L18" s="138">
        <f t="shared" si="8"/>
        <v>124</v>
      </c>
    </row>
    <row r="19" spans="1:12" x14ac:dyDescent="0.35">
      <c r="A19" s="85" t="s">
        <v>91</v>
      </c>
      <c r="B19" s="50" t="s">
        <v>181</v>
      </c>
      <c r="C19" s="138">
        <v>165</v>
      </c>
      <c r="D19" s="138">
        <f t="shared" si="9"/>
        <v>132</v>
      </c>
      <c r="E19" s="138">
        <v>157</v>
      </c>
      <c r="F19" s="138">
        <f t="shared" si="5"/>
        <v>125.60000000000001</v>
      </c>
      <c r="G19" s="138">
        <v>148</v>
      </c>
      <c r="H19" s="138">
        <f t="shared" si="6"/>
        <v>118.4</v>
      </c>
      <c r="I19" s="138">
        <v>140</v>
      </c>
      <c r="J19" s="138">
        <f t="shared" si="7"/>
        <v>112</v>
      </c>
      <c r="K19" s="139">
        <v>132</v>
      </c>
      <c r="L19" s="138">
        <f t="shared" si="8"/>
        <v>105.60000000000001</v>
      </c>
    </row>
    <row r="20" spans="1:12" x14ac:dyDescent="0.35">
      <c r="A20" s="194" t="s">
        <v>184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75"/>
    </row>
    <row r="21" spans="1:12" x14ac:dyDescent="0.35">
      <c r="A21" s="7" t="s">
        <v>43</v>
      </c>
      <c r="B21" s="40" t="s">
        <v>181</v>
      </c>
      <c r="C21" s="131">
        <v>623</v>
      </c>
      <c r="D21" s="138">
        <f t="shared" ref="D21:D36" si="10">SUM(C21*0.8)</f>
        <v>498.40000000000003</v>
      </c>
      <c r="E21" s="131">
        <v>498</v>
      </c>
      <c r="F21" s="138">
        <f t="shared" ref="F21:F36" si="11">SUM(E21*0.8)</f>
        <v>398.40000000000003</v>
      </c>
      <c r="G21" s="131">
        <f>AVERAGE(E21,I21)</f>
        <v>448.5</v>
      </c>
      <c r="H21" s="138">
        <f t="shared" ref="H21:H36" si="12">SUM(G21*0.8)</f>
        <v>358.8</v>
      </c>
      <c r="I21" s="131">
        <v>399</v>
      </c>
      <c r="J21" s="138">
        <f t="shared" ref="J21:J36" si="13">SUM(I21*0.8)</f>
        <v>319.20000000000005</v>
      </c>
      <c r="K21" s="131">
        <v>347</v>
      </c>
      <c r="L21" s="138">
        <f t="shared" ref="L21:L36" si="14">SUM(K21*0.8)</f>
        <v>277.60000000000002</v>
      </c>
    </row>
    <row r="22" spans="1:12" x14ac:dyDescent="0.35">
      <c r="A22" s="7" t="s">
        <v>44</v>
      </c>
      <c r="B22" s="40" t="s">
        <v>181</v>
      </c>
      <c r="C22" s="131">
        <v>740</v>
      </c>
      <c r="D22" s="138">
        <f t="shared" si="10"/>
        <v>592</v>
      </c>
      <c r="E22" s="131">
        <v>595</v>
      </c>
      <c r="F22" s="138">
        <f t="shared" si="11"/>
        <v>476</v>
      </c>
      <c r="G22" s="131">
        <v>530</v>
      </c>
      <c r="H22" s="138">
        <f t="shared" si="12"/>
        <v>424</v>
      </c>
      <c r="I22" s="131">
        <v>475</v>
      </c>
      <c r="J22" s="138">
        <f t="shared" si="13"/>
        <v>380</v>
      </c>
      <c r="K22" s="131">
        <v>430</v>
      </c>
      <c r="L22" s="138">
        <f t="shared" si="14"/>
        <v>344</v>
      </c>
    </row>
    <row r="23" spans="1:12" x14ac:dyDescent="0.35">
      <c r="A23" s="7" t="s">
        <v>45</v>
      </c>
      <c r="B23" s="40" t="s">
        <v>181</v>
      </c>
      <c r="C23" s="131">
        <v>805</v>
      </c>
      <c r="D23" s="138">
        <f t="shared" si="10"/>
        <v>644</v>
      </c>
      <c r="E23" s="131">
        <v>645</v>
      </c>
      <c r="F23" s="138">
        <f t="shared" si="11"/>
        <v>516</v>
      </c>
      <c r="G23" s="131">
        <v>575</v>
      </c>
      <c r="H23" s="138">
        <f t="shared" si="12"/>
        <v>460</v>
      </c>
      <c r="I23" s="131">
        <v>515</v>
      </c>
      <c r="J23" s="138">
        <f t="shared" si="13"/>
        <v>412</v>
      </c>
      <c r="K23" s="131">
        <v>465</v>
      </c>
      <c r="L23" s="138">
        <f t="shared" si="14"/>
        <v>372</v>
      </c>
    </row>
    <row r="24" spans="1:12" x14ac:dyDescent="0.35">
      <c r="A24" s="7" t="s">
        <v>91</v>
      </c>
      <c r="B24" s="40" t="s">
        <v>181</v>
      </c>
      <c r="C24" s="131">
        <v>865</v>
      </c>
      <c r="D24" s="138">
        <f t="shared" si="10"/>
        <v>692</v>
      </c>
      <c r="E24" s="131">
        <v>695</v>
      </c>
      <c r="F24" s="138">
        <f t="shared" si="11"/>
        <v>556</v>
      </c>
      <c r="G24" s="131">
        <v>620</v>
      </c>
      <c r="H24" s="138">
        <f t="shared" si="12"/>
        <v>496</v>
      </c>
      <c r="I24" s="131">
        <v>555</v>
      </c>
      <c r="J24" s="138">
        <f t="shared" si="13"/>
        <v>444</v>
      </c>
      <c r="K24" s="131">
        <v>500</v>
      </c>
      <c r="L24" s="138">
        <f t="shared" si="14"/>
        <v>400</v>
      </c>
    </row>
    <row r="25" spans="1:12" x14ac:dyDescent="0.35">
      <c r="A25" s="7" t="s">
        <v>46</v>
      </c>
      <c r="B25" s="40" t="s">
        <v>181</v>
      </c>
      <c r="C25" s="131">
        <v>930</v>
      </c>
      <c r="D25" s="138">
        <f t="shared" si="10"/>
        <v>744</v>
      </c>
      <c r="E25" s="131">
        <v>745</v>
      </c>
      <c r="F25" s="138">
        <f t="shared" si="11"/>
        <v>596</v>
      </c>
      <c r="G25" s="131">
        <v>665</v>
      </c>
      <c r="H25" s="138">
        <f t="shared" si="12"/>
        <v>532</v>
      </c>
      <c r="I25" s="131">
        <v>595</v>
      </c>
      <c r="J25" s="138">
        <f t="shared" si="13"/>
        <v>476</v>
      </c>
      <c r="K25" s="131">
        <v>535</v>
      </c>
      <c r="L25" s="138">
        <f t="shared" si="14"/>
        <v>428</v>
      </c>
    </row>
    <row r="26" spans="1:12" x14ac:dyDescent="0.35">
      <c r="A26" s="7" t="s">
        <v>92</v>
      </c>
      <c r="B26" s="40" t="s">
        <v>181</v>
      </c>
      <c r="C26" s="131">
        <v>1005</v>
      </c>
      <c r="D26" s="138">
        <f t="shared" si="10"/>
        <v>804</v>
      </c>
      <c r="E26" s="131">
        <v>805</v>
      </c>
      <c r="F26" s="138">
        <f t="shared" si="11"/>
        <v>644</v>
      </c>
      <c r="G26" s="131">
        <v>720</v>
      </c>
      <c r="H26" s="138">
        <f t="shared" si="12"/>
        <v>576</v>
      </c>
      <c r="I26" s="131">
        <v>645</v>
      </c>
      <c r="J26" s="138">
        <f t="shared" si="13"/>
        <v>516</v>
      </c>
      <c r="K26" s="131">
        <v>580</v>
      </c>
      <c r="L26" s="138">
        <f t="shared" si="14"/>
        <v>464</v>
      </c>
    </row>
    <row r="27" spans="1:12" x14ac:dyDescent="0.35">
      <c r="A27" s="7" t="s">
        <v>93</v>
      </c>
      <c r="B27" s="40" t="s">
        <v>181</v>
      </c>
      <c r="C27" s="131">
        <v>1090</v>
      </c>
      <c r="D27" s="138">
        <f t="shared" si="10"/>
        <v>872</v>
      </c>
      <c r="E27" s="131">
        <v>875</v>
      </c>
      <c r="F27" s="138">
        <f t="shared" si="11"/>
        <v>700</v>
      </c>
      <c r="G27" s="131">
        <v>785</v>
      </c>
      <c r="H27" s="138">
        <f t="shared" si="12"/>
        <v>628</v>
      </c>
      <c r="I27" s="131">
        <v>700</v>
      </c>
      <c r="J27" s="138">
        <f t="shared" si="13"/>
        <v>560</v>
      </c>
      <c r="K27" s="131">
        <v>630</v>
      </c>
      <c r="L27" s="138">
        <f t="shared" si="14"/>
        <v>504</v>
      </c>
    </row>
    <row r="28" spans="1:12" x14ac:dyDescent="0.35">
      <c r="A28" s="7" t="s">
        <v>47</v>
      </c>
      <c r="B28" s="40" t="s">
        <v>181</v>
      </c>
      <c r="C28" s="131">
        <v>1170</v>
      </c>
      <c r="D28" s="138">
        <f t="shared" si="10"/>
        <v>936</v>
      </c>
      <c r="E28" s="131">
        <v>940</v>
      </c>
      <c r="F28" s="138">
        <f t="shared" si="11"/>
        <v>752</v>
      </c>
      <c r="G28" s="131">
        <v>840</v>
      </c>
      <c r="H28" s="138">
        <f t="shared" si="12"/>
        <v>672</v>
      </c>
      <c r="I28" s="131">
        <v>750</v>
      </c>
      <c r="J28" s="138">
        <f t="shared" si="13"/>
        <v>600</v>
      </c>
      <c r="K28" s="131">
        <v>675</v>
      </c>
      <c r="L28" s="138">
        <f t="shared" si="14"/>
        <v>540</v>
      </c>
    </row>
    <row r="29" spans="1:12" x14ac:dyDescent="0.35">
      <c r="A29" s="7" t="s">
        <v>48</v>
      </c>
      <c r="B29" s="40" t="s">
        <v>181</v>
      </c>
      <c r="C29" s="131">
        <v>1585</v>
      </c>
      <c r="D29" s="138">
        <f t="shared" si="10"/>
        <v>1268</v>
      </c>
      <c r="E29" s="131">
        <v>1270</v>
      </c>
      <c r="F29" s="138">
        <f t="shared" si="11"/>
        <v>1016</v>
      </c>
      <c r="G29" s="131">
        <v>1135</v>
      </c>
      <c r="H29" s="138">
        <f t="shared" si="12"/>
        <v>908</v>
      </c>
      <c r="I29" s="131">
        <v>1015</v>
      </c>
      <c r="J29" s="138">
        <f t="shared" si="13"/>
        <v>812</v>
      </c>
      <c r="K29" s="131">
        <v>915</v>
      </c>
      <c r="L29" s="138">
        <f t="shared" si="14"/>
        <v>732</v>
      </c>
    </row>
    <row r="30" spans="1:12" x14ac:dyDescent="0.35">
      <c r="A30" s="7" t="s">
        <v>49</v>
      </c>
      <c r="B30" s="40" t="s">
        <v>181</v>
      </c>
      <c r="C30" s="131">
        <v>1990</v>
      </c>
      <c r="D30" s="138">
        <f t="shared" si="10"/>
        <v>1592</v>
      </c>
      <c r="E30" s="131">
        <v>1595</v>
      </c>
      <c r="F30" s="138">
        <f t="shared" si="11"/>
        <v>1276</v>
      </c>
      <c r="G30" s="131">
        <v>1430</v>
      </c>
      <c r="H30" s="138">
        <f t="shared" si="12"/>
        <v>1144</v>
      </c>
      <c r="I30" s="131">
        <v>1275</v>
      </c>
      <c r="J30" s="138">
        <f t="shared" si="13"/>
        <v>1020</v>
      </c>
      <c r="K30" s="131">
        <v>1150</v>
      </c>
      <c r="L30" s="138">
        <f t="shared" si="14"/>
        <v>920</v>
      </c>
    </row>
    <row r="31" spans="1:12" x14ac:dyDescent="0.35">
      <c r="A31" s="7" t="s">
        <v>50</v>
      </c>
      <c r="B31" s="40" t="s">
        <v>181</v>
      </c>
      <c r="C31" s="131">
        <v>2400</v>
      </c>
      <c r="D31" s="138">
        <f t="shared" si="10"/>
        <v>1920</v>
      </c>
      <c r="E31" s="131">
        <v>1925</v>
      </c>
      <c r="F31" s="138">
        <f t="shared" si="11"/>
        <v>1540</v>
      </c>
      <c r="G31" s="131">
        <v>1725</v>
      </c>
      <c r="H31" s="138">
        <f t="shared" si="12"/>
        <v>1380</v>
      </c>
      <c r="I31" s="131">
        <v>1540</v>
      </c>
      <c r="J31" s="138">
        <f t="shared" si="13"/>
        <v>1232</v>
      </c>
      <c r="K31" s="131">
        <v>1385</v>
      </c>
      <c r="L31" s="138">
        <f t="shared" si="14"/>
        <v>1108</v>
      </c>
    </row>
    <row r="32" spans="1:12" x14ac:dyDescent="0.35">
      <c r="A32" s="17" t="s">
        <v>94</v>
      </c>
      <c r="B32" s="40" t="s">
        <v>181</v>
      </c>
      <c r="C32" s="136">
        <v>2810</v>
      </c>
      <c r="D32" s="138">
        <f t="shared" si="10"/>
        <v>2248</v>
      </c>
      <c r="E32" s="136">
        <v>2250</v>
      </c>
      <c r="F32" s="138">
        <f t="shared" si="11"/>
        <v>1800</v>
      </c>
      <c r="G32" s="136">
        <v>2015</v>
      </c>
      <c r="H32" s="138">
        <f t="shared" si="12"/>
        <v>1612</v>
      </c>
      <c r="I32" s="136">
        <v>1800</v>
      </c>
      <c r="J32" s="138">
        <f t="shared" si="13"/>
        <v>1440</v>
      </c>
      <c r="K32" s="136">
        <v>1620</v>
      </c>
      <c r="L32" s="138">
        <f t="shared" si="14"/>
        <v>1296</v>
      </c>
    </row>
    <row r="33" spans="1:15" x14ac:dyDescent="0.35">
      <c r="A33" s="17" t="s">
        <v>95</v>
      </c>
      <c r="B33" s="40" t="s">
        <v>181</v>
      </c>
      <c r="C33" s="131">
        <v>4650</v>
      </c>
      <c r="D33" s="138">
        <f t="shared" si="10"/>
        <v>3720</v>
      </c>
      <c r="E33" s="131">
        <v>3725</v>
      </c>
      <c r="F33" s="138">
        <f t="shared" si="11"/>
        <v>2980</v>
      </c>
      <c r="G33" s="131">
        <v>3340</v>
      </c>
      <c r="H33" s="138">
        <f t="shared" si="12"/>
        <v>2672</v>
      </c>
      <c r="I33" s="131">
        <v>2980</v>
      </c>
      <c r="J33" s="138">
        <f t="shared" si="13"/>
        <v>2384</v>
      </c>
      <c r="K33" s="131">
        <v>2680</v>
      </c>
      <c r="L33" s="138">
        <f t="shared" si="14"/>
        <v>2144</v>
      </c>
    </row>
    <row r="34" spans="1:15" x14ac:dyDescent="0.35">
      <c r="A34" s="17" t="s">
        <v>96</v>
      </c>
      <c r="B34" s="40" t="s">
        <v>181</v>
      </c>
      <c r="C34" s="131">
        <v>5910</v>
      </c>
      <c r="D34" s="138">
        <f t="shared" si="10"/>
        <v>4728</v>
      </c>
      <c r="E34" s="131">
        <v>4740</v>
      </c>
      <c r="F34" s="138">
        <f t="shared" si="11"/>
        <v>3792</v>
      </c>
      <c r="G34" s="131">
        <v>4245</v>
      </c>
      <c r="H34" s="138">
        <f t="shared" si="12"/>
        <v>3396</v>
      </c>
      <c r="I34" s="131">
        <v>3790</v>
      </c>
      <c r="J34" s="138">
        <f t="shared" si="13"/>
        <v>3032</v>
      </c>
      <c r="K34" s="131">
        <v>3410</v>
      </c>
      <c r="L34" s="138">
        <f t="shared" si="14"/>
        <v>2728</v>
      </c>
    </row>
    <row r="35" spans="1:15" x14ac:dyDescent="0.35">
      <c r="A35" s="17" t="s">
        <v>97</v>
      </c>
      <c r="B35" s="40" t="s">
        <v>181</v>
      </c>
      <c r="C35" s="131">
        <v>7170</v>
      </c>
      <c r="D35" s="138">
        <f t="shared" si="10"/>
        <v>5736</v>
      </c>
      <c r="E35" s="131">
        <v>5745</v>
      </c>
      <c r="F35" s="138">
        <f t="shared" si="11"/>
        <v>4596</v>
      </c>
      <c r="G35" s="131">
        <v>5145</v>
      </c>
      <c r="H35" s="138">
        <f t="shared" si="12"/>
        <v>4116</v>
      </c>
      <c r="I35" s="131">
        <v>4595</v>
      </c>
      <c r="J35" s="138">
        <f t="shared" si="13"/>
        <v>3676</v>
      </c>
      <c r="K35" s="131">
        <v>4135</v>
      </c>
      <c r="L35" s="138">
        <f t="shared" si="14"/>
        <v>3308</v>
      </c>
    </row>
    <row r="36" spans="1:15" x14ac:dyDescent="0.35">
      <c r="A36" s="87" t="s">
        <v>98</v>
      </c>
      <c r="B36" s="55" t="s">
        <v>181</v>
      </c>
      <c r="C36" s="137">
        <v>9750</v>
      </c>
      <c r="D36" s="138">
        <f t="shared" si="10"/>
        <v>7800</v>
      </c>
      <c r="E36" s="137">
        <v>7815</v>
      </c>
      <c r="F36" s="138">
        <f t="shared" si="11"/>
        <v>6252</v>
      </c>
      <c r="G36" s="137">
        <v>7000</v>
      </c>
      <c r="H36" s="138">
        <f t="shared" si="12"/>
        <v>5600</v>
      </c>
      <c r="I36" s="137">
        <v>6250</v>
      </c>
      <c r="J36" s="138">
        <f t="shared" si="13"/>
        <v>5000</v>
      </c>
      <c r="K36" s="137">
        <v>5625</v>
      </c>
      <c r="L36" s="138">
        <f t="shared" si="14"/>
        <v>4500</v>
      </c>
    </row>
    <row r="37" spans="1:15" x14ac:dyDescent="0.35">
      <c r="A37" s="71" t="s">
        <v>185</v>
      </c>
      <c r="B37" s="72"/>
      <c r="C37" s="37"/>
      <c r="D37" s="37"/>
      <c r="E37" s="29"/>
      <c r="F37" s="29"/>
      <c r="G37" s="29"/>
      <c r="H37" s="29"/>
      <c r="I37" s="29"/>
      <c r="J37" s="29"/>
      <c r="K37" s="36"/>
      <c r="L37" s="176"/>
    </row>
    <row r="38" spans="1:15" x14ac:dyDescent="0.35">
      <c r="A38" s="7" t="s">
        <v>121</v>
      </c>
      <c r="B38" s="59"/>
      <c r="C38" s="38">
        <v>10</v>
      </c>
      <c r="D38" s="138">
        <f t="shared" ref="D38:D39" si="15">SUM(C38*0.8)</f>
        <v>8</v>
      </c>
      <c r="E38" s="38">
        <v>10</v>
      </c>
      <c r="F38" s="138">
        <f t="shared" ref="F38:F39" si="16">SUM(E38*0.8)</f>
        <v>8</v>
      </c>
      <c r="G38" s="38">
        <v>10</v>
      </c>
      <c r="H38" s="138">
        <f t="shared" ref="H38:H39" si="17">SUM(G38*0.8)</f>
        <v>8</v>
      </c>
      <c r="I38" s="38">
        <v>10</v>
      </c>
      <c r="J38" s="138">
        <f t="shared" ref="J38:J39" si="18">SUM(I38*0.8)</f>
        <v>8</v>
      </c>
      <c r="K38" s="38">
        <v>10</v>
      </c>
      <c r="L38" s="138">
        <f t="shared" ref="L38:L39" si="19">SUM(K38*0.8)</f>
        <v>8</v>
      </c>
    </row>
    <row r="39" spans="1:15" x14ac:dyDescent="0.35">
      <c r="A39" s="87" t="s">
        <v>120</v>
      </c>
      <c r="B39" s="55" t="s">
        <v>181</v>
      </c>
      <c r="C39" s="57">
        <v>20</v>
      </c>
      <c r="D39" s="138">
        <f t="shared" si="15"/>
        <v>16</v>
      </c>
      <c r="E39" s="56">
        <v>20</v>
      </c>
      <c r="F39" s="138">
        <f t="shared" si="16"/>
        <v>16</v>
      </c>
      <c r="G39" s="56">
        <v>20</v>
      </c>
      <c r="H39" s="138">
        <f t="shared" si="17"/>
        <v>16</v>
      </c>
      <c r="I39" s="56">
        <v>20</v>
      </c>
      <c r="J39" s="138">
        <f t="shared" si="18"/>
        <v>16</v>
      </c>
      <c r="K39" s="56">
        <v>20</v>
      </c>
      <c r="L39" s="138">
        <f t="shared" si="19"/>
        <v>16</v>
      </c>
    </row>
    <row r="40" spans="1:15" x14ac:dyDescent="0.35">
      <c r="A40" s="191" t="s">
        <v>119</v>
      </c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</row>
    <row r="41" spans="1:15" x14ac:dyDescent="0.35">
      <c r="A41" s="218" t="s">
        <v>153</v>
      </c>
      <c r="B41" s="219"/>
      <c r="C41" s="219"/>
      <c r="D41" s="219"/>
      <c r="E41" s="219"/>
      <c r="F41" s="219"/>
      <c r="G41" s="219"/>
      <c r="H41" s="219"/>
      <c r="I41" s="219"/>
      <c r="J41" s="219"/>
      <c r="K41" s="219"/>
      <c r="L41" s="175"/>
    </row>
    <row r="42" spans="1:15" x14ac:dyDescent="0.35">
      <c r="A42" s="96" t="s">
        <v>99</v>
      </c>
      <c r="B42" s="22" t="s">
        <v>181</v>
      </c>
      <c r="C42" s="30">
        <v>12.99</v>
      </c>
      <c r="D42" s="138">
        <f t="shared" ref="D42:F51" si="20">SUM(C42*0.8)</f>
        <v>10.392000000000001</v>
      </c>
      <c r="E42" s="30">
        <v>12.99</v>
      </c>
      <c r="F42" s="138">
        <f t="shared" ref="F42:F46" si="21">SUM(E42*0.8)</f>
        <v>10.392000000000001</v>
      </c>
      <c r="G42" s="30"/>
      <c r="H42" s="30"/>
      <c r="I42" s="30">
        <v>12.99</v>
      </c>
      <c r="J42" s="138">
        <f t="shared" ref="J42:J46" si="22">SUM(I42*0.8)</f>
        <v>10.392000000000001</v>
      </c>
      <c r="K42" s="30">
        <v>12.99</v>
      </c>
      <c r="L42" s="138">
        <f t="shared" ref="L42:L46" si="23">SUM(K42*0.8)</f>
        <v>10.392000000000001</v>
      </c>
    </row>
    <row r="43" spans="1:15" x14ac:dyDescent="0.35">
      <c r="A43" s="96" t="s">
        <v>123</v>
      </c>
      <c r="B43" s="22" t="s">
        <v>181</v>
      </c>
      <c r="C43" s="30">
        <v>29.99</v>
      </c>
      <c r="D43" s="138">
        <f t="shared" si="20"/>
        <v>23.992000000000001</v>
      </c>
      <c r="E43" s="30">
        <v>29.99</v>
      </c>
      <c r="F43" s="138">
        <f t="shared" si="21"/>
        <v>23.992000000000001</v>
      </c>
      <c r="G43" s="30"/>
      <c r="H43" s="30"/>
      <c r="I43" s="30">
        <v>29.99</v>
      </c>
      <c r="J43" s="138">
        <f t="shared" si="22"/>
        <v>23.992000000000001</v>
      </c>
      <c r="K43" s="30">
        <v>29.99</v>
      </c>
      <c r="L43" s="138">
        <f t="shared" si="23"/>
        <v>23.992000000000001</v>
      </c>
    </row>
    <row r="44" spans="1:15" x14ac:dyDescent="0.35">
      <c r="A44" s="100" t="s">
        <v>160</v>
      </c>
      <c r="B44" s="80" t="s">
        <v>181</v>
      </c>
      <c r="C44" s="30">
        <v>39.99</v>
      </c>
      <c r="D44" s="138">
        <f t="shared" si="20"/>
        <v>31.992000000000004</v>
      </c>
      <c r="E44" s="30">
        <v>39.99</v>
      </c>
      <c r="F44" s="138">
        <f t="shared" si="21"/>
        <v>31.992000000000004</v>
      </c>
      <c r="G44" s="30"/>
      <c r="H44" s="30"/>
      <c r="I44" s="30">
        <v>39.99</v>
      </c>
      <c r="J44" s="138">
        <f t="shared" si="22"/>
        <v>31.992000000000004</v>
      </c>
      <c r="K44" s="30">
        <v>39.99</v>
      </c>
      <c r="L44" s="138">
        <f t="shared" si="23"/>
        <v>31.992000000000004</v>
      </c>
    </row>
    <row r="45" spans="1:15" ht="14.5" customHeight="1" x14ac:dyDescent="0.35">
      <c r="A45" s="100" t="s">
        <v>161</v>
      </c>
      <c r="B45" s="80" t="s">
        <v>181</v>
      </c>
      <c r="C45" s="30">
        <v>59.99</v>
      </c>
      <c r="D45" s="138">
        <f t="shared" si="20"/>
        <v>47.992000000000004</v>
      </c>
      <c r="E45" s="30">
        <v>59.99</v>
      </c>
      <c r="F45" s="138">
        <f t="shared" si="21"/>
        <v>47.992000000000004</v>
      </c>
      <c r="G45" s="30"/>
      <c r="H45" s="30"/>
      <c r="I45" s="30">
        <v>59.99</v>
      </c>
      <c r="J45" s="138">
        <f t="shared" si="22"/>
        <v>47.992000000000004</v>
      </c>
      <c r="K45" s="30">
        <v>59.99</v>
      </c>
      <c r="L45" s="138">
        <f t="shared" si="23"/>
        <v>47.992000000000004</v>
      </c>
    </row>
    <row r="46" spans="1:15" ht="15" customHeight="1" x14ac:dyDescent="0.35">
      <c r="A46" s="97" t="s">
        <v>163</v>
      </c>
      <c r="B46" s="55" t="s">
        <v>181</v>
      </c>
      <c r="C46" s="56">
        <v>0</v>
      </c>
      <c r="D46" s="138">
        <f t="shared" si="20"/>
        <v>0</v>
      </c>
      <c r="E46" s="56">
        <v>0</v>
      </c>
      <c r="F46" s="138">
        <f t="shared" si="21"/>
        <v>0</v>
      </c>
      <c r="G46" s="56"/>
      <c r="H46" s="56"/>
      <c r="I46" s="56">
        <v>0</v>
      </c>
      <c r="J46" s="138">
        <f t="shared" si="22"/>
        <v>0</v>
      </c>
      <c r="K46" s="56">
        <v>0</v>
      </c>
      <c r="L46" s="138">
        <f t="shared" si="23"/>
        <v>0</v>
      </c>
      <c r="M46" s="58"/>
      <c r="N46" s="58"/>
      <c r="O46" s="58"/>
    </row>
    <row r="47" spans="1:15" x14ac:dyDescent="0.35">
      <c r="A47" s="223" t="s">
        <v>162</v>
      </c>
      <c r="B47" s="224"/>
      <c r="C47" s="224"/>
      <c r="D47" s="224"/>
      <c r="E47" s="224"/>
      <c r="F47" s="224"/>
      <c r="G47" s="224"/>
      <c r="H47" s="224"/>
      <c r="I47" s="224"/>
      <c r="J47" s="224"/>
      <c r="K47" s="224"/>
      <c r="L47" s="177"/>
      <c r="M47" s="58"/>
      <c r="N47" s="58"/>
      <c r="O47" s="58"/>
    </row>
    <row r="48" spans="1:15" x14ac:dyDescent="0.35">
      <c r="A48" s="92" t="s">
        <v>101</v>
      </c>
      <c r="B48" s="45" t="s">
        <v>181</v>
      </c>
      <c r="C48" s="34">
        <v>79.989999999999995</v>
      </c>
      <c r="D48" s="138">
        <f t="shared" si="20"/>
        <v>63.991999999999997</v>
      </c>
      <c r="E48" s="93">
        <v>79.989999999999995</v>
      </c>
      <c r="F48" s="138">
        <f t="shared" si="20"/>
        <v>63.991999999999997</v>
      </c>
      <c r="G48" s="93"/>
      <c r="H48" s="93"/>
      <c r="I48" s="34">
        <v>79.989999999999995</v>
      </c>
      <c r="J48" s="138">
        <f t="shared" ref="J48" si="24">SUM(I48*0.8)</f>
        <v>63.991999999999997</v>
      </c>
      <c r="K48" s="93">
        <v>79.989999999999995</v>
      </c>
      <c r="L48" s="138">
        <f t="shared" ref="L48" si="25">SUM(K48*0.8)</f>
        <v>63.991999999999997</v>
      </c>
      <c r="M48" s="58"/>
      <c r="N48" s="58"/>
      <c r="O48" s="58"/>
    </row>
    <row r="49" spans="1:15" x14ac:dyDescent="0.35">
      <c r="A49" s="88" t="s">
        <v>124</v>
      </c>
      <c r="B49" s="22" t="s">
        <v>181</v>
      </c>
      <c r="C49" s="30">
        <v>99.99</v>
      </c>
      <c r="D49" s="138">
        <f t="shared" si="20"/>
        <v>79.992000000000004</v>
      </c>
      <c r="E49" s="38">
        <v>99.99</v>
      </c>
      <c r="F49" s="138">
        <f t="shared" si="20"/>
        <v>79.992000000000004</v>
      </c>
      <c r="G49" s="38"/>
      <c r="H49" s="38"/>
      <c r="I49" s="30">
        <v>99.99</v>
      </c>
      <c r="J49" s="138">
        <f t="shared" ref="J49" si="26">SUM(I49*0.8)</f>
        <v>79.992000000000004</v>
      </c>
      <c r="K49" s="38">
        <v>99.99</v>
      </c>
      <c r="L49" s="138">
        <f t="shared" ref="L49" si="27">SUM(K49*0.8)</f>
        <v>79.992000000000004</v>
      </c>
      <c r="M49" s="58"/>
      <c r="N49" s="58"/>
      <c r="O49" s="58"/>
    </row>
    <row r="50" spans="1:15" x14ac:dyDescent="0.35">
      <c r="A50" s="88" t="s">
        <v>125</v>
      </c>
      <c r="B50" s="22" t="s">
        <v>181</v>
      </c>
      <c r="C50" s="30">
        <v>119.99</v>
      </c>
      <c r="D50" s="138">
        <f t="shared" si="20"/>
        <v>95.992000000000004</v>
      </c>
      <c r="E50" s="38">
        <v>119.99</v>
      </c>
      <c r="F50" s="138">
        <f t="shared" si="20"/>
        <v>95.992000000000004</v>
      </c>
      <c r="G50" s="38"/>
      <c r="H50" s="38"/>
      <c r="I50" s="30">
        <v>119.99</v>
      </c>
      <c r="J50" s="138">
        <f t="shared" ref="J50" si="28">SUM(I50*0.8)</f>
        <v>95.992000000000004</v>
      </c>
      <c r="K50" s="38">
        <v>119.99</v>
      </c>
      <c r="L50" s="138">
        <f t="shared" ref="L50" si="29">SUM(K50*0.8)</f>
        <v>95.992000000000004</v>
      </c>
      <c r="M50" s="58"/>
      <c r="N50" s="58"/>
      <c r="O50" s="58"/>
    </row>
    <row r="51" spans="1:15" x14ac:dyDescent="0.35">
      <c r="A51" s="88" t="s">
        <v>100</v>
      </c>
      <c r="B51" s="22" t="s">
        <v>181</v>
      </c>
      <c r="C51" s="30">
        <v>139.99</v>
      </c>
      <c r="D51" s="138">
        <f t="shared" si="20"/>
        <v>111.99200000000002</v>
      </c>
      <c r="E51" s="38">
        <v>139.99</v>
      </c>
      <c r="F51" s="138">
        <f t="shared" si="20"/>
        <v>111.99200000000002</v>
      </c>
      <c r="G51" s="38"/>
      <c r="H51" s="38"/>
      <c r="I51" s="30">
        <v>139.99</v>
      </c>
      <c r="J51" s="138">
        <f t="shared" ref="J51" si="30">SUM(I51*0.8)</f>
        <v>111.99200000000002</v>
      </c>
      <c r="K51" s="38">
        <v>139.99</v>
      </c>
      <c r="L51" s="138">
        <f t="shared" ref="L51" si="31">SUM(K51*0.8)</f>
        <v>111.99200000000002</v>
      </c>
      <c r="M51" s="58"/>
      <c r="N51" s="58"/>
      <c r="O51" s="58"/>
    </row>
    <row r="52" spans="1:15" x14ac:dyDescent="0.35">
      <c r="A52" s="191" t="s">
        <v>112</v>
      </c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58"/>
      <c r="N52" s="58"/>
      <c r="O52" s="58"/>
    </row>
    <row r="53" spans="1:15" x14ac:dyDescent="0.35">
      <c r="A53" s="194" t="s">
        <v>115</v>
      </c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75"/>
      <c r="M53" s="58"/>
      <c r="N53" s="58"/>
      <c r="O53" s="58"/>
    </row>
    <row r="54" spans="1:15" x14ac:dyDescent="0.35">
      <c r="A54" s="7" t="s">
        <v>51</v>
      </c>
      <c r="B54" s="40" t="s">
        <v>181</v>
      </c>
      <c r="C54" s="131">
        <v>740</v>
      </c>
      <c r="D54" s="138">
        <f t="shared" ref="D54" si="32">SUM(C54*0.8)</f>
        <v>592</v>
      </c>
      <c r="E54" s="131">
        <v>595</v>
      </c>
      <c r="F54" s="138">
        <f t="shared" ref="F54" si="33">SUM(E54*0.8)</f>
        <v>476</v>
      </c>
      <c r="G54" s="131">
        <v>530</v>
      </c>
      <c r="H54" s="138">
        <f t="shared" ref="H54" si="34">SUM(G54*0.8)</f>
        <v>424</v>
      </c>
      <c r="I54" s="131">
        <v>475</v>
      </c>
      <c r="J54" s="138">
        <f t="shared" ref="J54" si="35">SUM(I54*0.8)</f>
        <v>380</v>
      </c>
      <c r="K54" s="131">
        <v>430</v>
      </c>
      <c r="L54" s="138">
        <f t="shared" ref="L54" si="36">SUM(K54*0.8)</f>
        <v>344</v>
      </c>
      <c r="M54" s="58"/>
      <c r="N54" s="58"/>
      <c r="O54" s="58"/>
    </row>
    <row r="55" spans="1:15" x14ac:dyDescent="0.35">
      <c r="A55" s="7" t="s">
        <v>52</v>
      </c>
      <c r="B55" s="40" t="s">
        <v>181</v>
      </c>
      <c r="C55" s="131">
        <v>800</v>
      </c>
      <c r="D55" s="138">
        <f t="shared" ref="D55" si="37">SUM(C55*0.8)</f>
        <v>640</v>
      </c>
      <c r="E55" s="131">
        <v>640</v>
      </c>
      <c r="F55" s="138">
        <f t="shared" ref="F55" si="38">SUM(E55*0.8)</f>
        <v>512</v>
      </c>
      <c r="G55" s="131">
        <v>570</v>
      </c>
      <c r="H55" s="138">
        <f t="shared" ref="H55" si="39">SUM(G55*0.8)</f>
        <v>456</v>
      </c>
      <c r="I55" s="131">
        <v>510</v>
      </c>
      <c r="J55" s="138">
        <f t="shared" ref="J55" si="40">SUM(I55*0.8)</f>
        <v>408</v>
      </c>
      <c r="K55" s="131">
        <v>460</v>
      </c>
      <c r="L55" s="138">
        <f t="shared" ref="L55" si="41">SUM(K55*0.8)</f>
        <v>368</v>
      </c>
      <c r="M55" s="58"/>
      <c r="N55" s="58"/>
      <c r="O55" s="58"/>
    </row>
    <row r="56" spans="1:15" x14ac:dyDescent="0.35">
      <c r="A56" s="7" t="s">
        <v>53</v>
      </c>
      <c r="B56" s="40" t="s">
        <v>181</v>
      </c>
      <c r="C56" s="131">
        <v>920</v>
      </c>
      <c r="D56" s="138">
        <f t="shared" ref="D56" si="42">SUM(C56*0.8)</f>
        <v>736</v>
      </c>
      <c r="E56" s="131">
        <v>735</v>
      </c>
      <c r="F56" s="138">
        <f t="shared" ref="F56" si="43">SUM(E56*0.8)</f>
        <v>588</v>
      </c>
      <c r="G56" s="131">
        <v>655</v>
      </c>
      <c r="H56" s="138">
        <f t="shared" ref="H56" si="44">SUM(G56*0.8)</f>
        <v>524</v>
      </c>
      <c r="I56" s="131">
        <v>585</v>
      </c>
      <c r="J56" s="138">
        <f t="shared" ref="J56" si="45">SUM(I56*0.8)</f>
        <v>468</v>
      </c>
      <c r="K56" s="131">
        <v>525</v>
      </c>
      <c r="L56" s="138">
        <f t="shared" ref="L56" si="46">SUM(K56*0.8)</f>
        <v>420</v>
      </c>
      <c r="M56" s="58"/>
      <c r="N56" s="58"/>
      <c r="O56" s="58"/>
    </row>
    <row r="57" spans="1:15" x14ac:dyDescent="0.35">
      <c r="A57" s="7" t="s">
        <v>54</v>
      </c>
      <c r="B57" s="40" t="s">
        <v>181</v>
      </c>
      <c r="C57" s="131">
        <v>1145</v>
      </c>
      <c r="D57" s="138">
        <f t="shared" ref="D57" si="47">SUM(C57*0.8)</f>
        <v>916</v>
      </c>
      <c r="E57" s="131">
        <v>915</v>
      </c>
      <c r="F57" s="138">
        <f t="shared" ref="F57" si="48">SUM(E57*0.8)</f>
        <v>732</v>
      </c>
      <c r="G57" s="131">
        <v>815</v>
      </c>
      <c r="H57" s="138">
        <f t="shared" ref="H57" si="49">SUM(G57*0.8)</f>
        <v>652</v>
      </c>
      <c r="I57" s="131">
        <v>725</v>
      </c>
      <c r="J57" s="138">
        <f t="shared" ref="J57" si="50">SUM(I57*0.8)</f>
        <v>580</v>
      </c>
      <c r="K57" s="131">
        <v>650</v>
      </c>
      <c r="L57" s="138">
        <f t="shared" ref="L57" si="51">SUM(K57*0.8)</f>
        <v>520</v>
      </c>
      <c r="M57" s="58"/>
      <c r="N57" s="58"/>
      <c r="O57" s="58"/>
    </row>
    <row r="58" spans="1:15" x14ac:dyDescent="0.35">
      <c r="A58" s="7" t="s">
        <v>55</v>
      </c>
      <c r="B58" s="40" t="s">
        <v>181</v>
      </c>
      <c r="C58" s="131">
        <v>1525</v>
      </c>
      <c r="D58" s="138">
        <f t="shared" ref="D58" si="52">SUM(C58*0.8)</f>
        <v>1220</v>
      </c>
      <c r="E58" s="131">
        <v>1210</v>
      </c>
      <c r="F58" s="138">
        <f t="shared" ref="F58" si="53">SUM(E58*0.8)</f>
        <v>968</v>
      </c>
      <c r="G58" s="131">
        <v>1075</v>
      </c>
      <c r="H58" s="138">
        <f t="shared" ref="H58" si="54">SUM(G58*0.8)</f>
        <v>860</v>
      </c>
      <c r="I58" s="131">
        <v>955</v>
      </c>
      <c r="J58" s="138">
        <f t="shared" ref="J58" si="55">SUM(I58*0.8)</f>
        <v>764</v>
      </c>
      <c r="K58" s="131">
        <v>855</v>
      </c>
      <c r="L58" s="138">
        <f t="shared" ref="L58" si="56">SUM(K58*0.8)</f>
        <v>684</v>
      </c>
      <c r="M58" s="58"/>
      <c r="N58" s="58"/>
      <c r="O58" s="58"/>
    </row>
    <row r="59" spans="1:15" x14ac:dyDescent="0.35">
      <c r="A59" s="7" t="s">
        <v>56</v>
      </c>
      <c r="B59" s="40" t="s">
        <v>181</v>
      </c>
      <c r="C59" s="131">
        <v>1870</v>
      </c>
      <c r="D59" s="138">
        <f t="shared" ref="D59" si="57">SUM(C59*0.8)</f>
        <v>1496</v>
      </c>
      <c r="E59" s="131">
        <v>1475</v>
      </c>
      <c r="F59" s="138">
        <f t="shared" ref="F59" si="58">SUM(E59*0.8)</f>
        <v>1180</v>
      </c>
      <c r="G59" s="131">
        <v>1310</v>
      </c>
      <c r="H59" s="138">
        <f t="shared" ref="H59" si="59">SUM(G59*0.8)</f>
        <v>1048</v>
      </c>
      <c r="I59" s="131">
        <v>1155</v>
      </c>
      <c r="J59" s="138">
        <f t="shared" ref="J59" si="60">SUM(I59*0.8)</f>
        <v>924</v>
      </c>
      <c r="K59" s="131">
        <v>1030</v>
      </c>
      <c r="L59" s="138">
        <f t="shared" ref="L59" si="61">SUM(K59*0.8)</f>
        <v>824</v>
      </c>
      <c r="M59" s="58"/>
      <c r="N59" s="58"/>
      <c r="O59" s="58"/>
    </row>
    <row r="60" spans="1:15" x14ac:dyDescent="0.35">
      <c r="A60" s="7" t="s">
        <v>57</v>
      </c>
      <c r="B60" s="40" t="s">
        <v>181</v>
      </c>
      <c r="C60" s="131">
        <v>2220</v>
      </c>
      <c r="D60" s="138">
        <f t="shared" ref="D60" si="62">SUM(C60*0.8)</f>
        <v>1776</v>
      </c>
      <c r="E60" s="131">
        <v>1745</v>
      </c>
      <c r="F60" s="138">
        <f t="shared" ref="F60" si="63">SUM(E60*0.8)</f>
        <v>1396</v>
      </c>
      <c r="G60" s="131">
        <v>1545</v>
      </c>
      <c r="H60" s="138">
        <f t="shared" ref="H60" si="64">SUM(G60*0.8)</f>
        <v>1236</v>
      </c>
      <c r="I60" s="131">
        <v>1360</v>
      </c>
      <c r="J60" s="138">
        <f t="shared" ref="J60" si="65">SUM(I60*0.8)</f>
        <v>1088</v>
      </c>
      <c r="K60" s="131">
        <v>1205</v>
      </c>
      <c r="L60" s="138">
        <f t="shared" ref="L60" si="66">SUM(K60*0.8)</f>
        <v>964</v>
      </c>
      <c r="M60" s="58"/>
      <c r="N60" s="103"/>
      <c r="O60" s="103"/>
    </row>
    <row r="61" spans="1:15" x14ac:dyDescent="0.35">
      <c r="A61" s="7" t="s">
        <v>58</v>
      </c>
      <c r="B61" s="40" t="s">
        <v>181</v>
      </c>
      <c r="C61" s="131">
        <v>2570</v>
      </c>
      <c r="D61" s="138">
        <f t="shared" ref="D61" si="67">SUM(C61*0.8)</f>
        <v>2056</v>
      </c>
      <c r="E61" s="131">
        <v>2010</v>
      </c>
      <c r="F61" s="138">
        <f t="shared" ref="F61" si="68">SUM(E61*0.8)</f>
        <v>1608</v>
      </c>
      <c r="G61" s="131">
        <v>1775</v>
      </c>
      <c r="H61" s="138">
        <f t="shared" ref="H61" si="69">SUM(G61*0.8)</f>
        <v>1420</v>
      </c>
      <c r="I61" s="131">
        <v>1560</v>
      </c>
      <c r="J61" s="138">
        <f t="shared" ref="J61" si="70">SUM(I61*0.8)</f>
        <v>1248</v>
      </c>
      <c r="K61" s="131">
        <v>1380</v>
      </c>
      <c r="L61" s="138">
        <f t="shared" ref="L61" si="71">SUM(K61*0.8)</f>
        <v>1104</v>
      </c>
      <c r="M61" s="58"/>
      <c r="N61" s="58"/>
      <c r="O61" s="58"/>
    </row>
    <row r="62" spans="1:15" x14ac:dyDescent="0.35">
      <c r="A62" s="7" t="s">
        <v>109</v>
      </c>
      <c r="B62" s="40" t="s">
        <v>181</v>
      </c>
      <c r="C62" s="131">
        <v>5970</v>
      </c>
      <c r="D62" s="138">
        <f t="shared" ref="D62" si="72">SUM(C62*0.8)</f>
        <v>4776</v>
      </c>
      <c r="E62" s="132">
        <v>4545</v>
      </c>
      <c r="F62" s="138">
        <f t="shared" ref="F62:F63" si="73">SUM(E62*0.8)</f>
        <v>3636</v>
      </c>
      <c r="G62" s="133">
        <v>3945</v>
      </c>
      <c r="H62" s="138">
        <f t="shared" ref="H62" si="74">SUM(G62*0.8)</f>
        <v>3156</v>
      </c>
      <c r="I62" s="133">
        <v>3395</v>
      </c>
      <c r="J62" s="138">
        <f t="shared" ref="J62" si="75">SUM(I62*0.8)</f>
        <v>2716</v>
      </c>
      <c r="K62" s="133">
        <v>2935</v>
      </c>
      <c r="L62" s="138">
        <f t="shared" ref="L62" si="76">SUM(K62*0.8)</f>
        <v>2348</v>
      </c>
      <c r="M62" s="58"/>
      <c r="N62" s="58"/>
      <c r="O62" s="58"/>
    </row>
    <row r="63" spans="1:15" x14ac:dyDescent="0.35">
      <c r="A63" s="7" t="s">
        <v>110</v>
      </c>
      <c r="B63" s="40" t="s">
        <v>181</v>
      </c>
      <c r="C63" s="131">
        <v>7350</v>
      </c>
      <c r="D63" s="138">
        <f t="shared" ref="D63" si="77">SUM(C63*0.8)</f>
        <v>5880</v>
      </c>
      <c r="E63" s="132">
        <v>5415</v>
      </c>
      <c r="F63" s="138">
        <f t="shared" si="73"/>
        <v>4332</v>
      </c>
      <c r="G63" s="133">
        <v>4600</v>
      </c>
      <c r="H63" s="138">
        <f t="shared" ref="H63" si="78">SUM(G63*0.8)</f>
        <v>3680</v>
      </c>
      <c r="I63" s="133">
        <v>3850</v>
      </c>
      <c r="J63" s="138">
        <f t="shared" ref="J63" si="79">SUM(I63*0.8)</f>
        <v>3080</v>
      </c>
      <c r="K63" s="133">
        <v>3225</v>
      </c>
      <c r="L63" s="138">
        <f t="shared" ref="L63" si="80">SUM(K63*0.8)</f>
        <v>2580</v>
      </c>
      <c r="M63" s="58"/>
      <c r="N63" s="58"/>
      <c r="O63" s="58"/>
    </row>
    <row r="64" spans="1:15" x14ac:dyDescent="0.35">
      <c r="A64" s="4" t="s">
        <v>122</v>
      </c>
      <c r="B64" s="75"/>
      <c r="C64" s="134"/>
      <c r="D64" s="134"/>
      <c r="E64" s="134"/>
      <c r="F64" s="134"/>
      <c r="G64" s="134"/>
      <c r="H64" s="134"/>
      <c r="I64" s="135"/>
      <c r="J64" s="135"/>
      <c r="K64" s="135"/>
      <c r="L64" s="178"/>
      <c r="M64" s="58"/>
      <c r="N64" s="58"/>
      <c r="O64" s="58"/>
    </row>
    <row r="65" spans="1:19" x14ac:dyDescent="0.35">
      <c r="A65" s="7" t="s">
        <v>59</v>
      </c>
      <c r="B65" s="40" t="s">
        <v>181</v>
      </c>
      <c r="C65" s="131">
        <v>1480</v>
      </c>
      <c r="D65" s="138">
        <f t="shared" ref="D65" si="81">SUM(C65*0.8)</f>
        <v>1184</v>
      </c>
      <c r="E65" s="131">
        <v>1190</v>
      </c>
      <c r="F65" s="138">
        <f t="shared" ref="F65" si="82">SUM(E65*0.8)</f>
        <v>952</v>
      </c>
      <c r="G65" s="131">
        <v>1060</v>
      </c>
      <c r="H65" s="138">
        <f t="shared" ref="H65" si="83">SUM(G65*0.8)</f>
        <v>848</v>
      </c>
      <c r="I65" s="131">
        <v>950</v>
      </c>
      <c r="J65" s="138">
        <f t="shared" ref="J65" si="84">SUM(I65*0.8)</f>
        <v>760</v>
      </c>
      <c r="K65" s="131">
        <v>860</v>
      </c>
      <c r="L65" s="138">
        <f t="shared" ref="L65" si="85">SUM(K65*0.8)</f>
        <v>688</v>
      </c>
      <c r="M65" s="58"/>
      <c r="N65" s="58"/>
      <c r="O65" s="58"/>
    </row>
    <row r="66" spans="1:19" x14ac:dyDescent="0.35">
      <c r="A66" s="7" t="s">
        <v>60</v>
      </c>
      <c r="B66" s="40" t="s">
        <v>181</v>
      </c>
      <c r="C66" s="131">
        <v>1600</v>
      </c>
      <c r="D66" s="138">
        <f t="shared" ref="D66" si="86">SUM(C66*0.8)</f>
        <v>1280</v>
      </c>
      <c r="E66" s="131">
        <v>1280</v>
      </c>
      <c r="F66" s="138">
        <f t="shared" ref="F66" si="87">SUM(E66*0.8)</f>
        <v>1024</v>
      </c>
      <c r="G66" s="131">
        <v>1140</v>
      </c>
      <c r="H66" s="138">
        <f t="shared" ref="H66" si="88">SUM(G66*0.8)</f>
        <v>912</v>
      </c>
      <c r="I66" s="131">
        <v>1020</v>
      </c>
      <c r="J66" s="138">
        <f t="shared" ref="J66" si="89">SUM(I66*0.8)</f>
        <v>816</v>
      </c>
      <c r="K66" s="131">
        <v>920</v>
      </c>
      <c r="L66" s="138">
        <f t="shared" ref="L66" si="90">SUM(K66*0.8)</f>
        <v>736</v>
      </c>
      <c r="M66" s="58"/>
      <c r="N66" s="58"/>
      <c r="O66" s="58"/>
    </row>
    <row r="67" spans="1:19" x14ac:dyDescent="0.35">
      <c r="A67" s="7" t="s">
        <v>61</v>
      </c>
      <c r="B67" s="40" t="s">
        <v>181</v>
      </c>
      <c r="C67" s="131">
        <v>1840</v>
      </c>
      <c r="D67" s="138">
        <f t="shared" ref="D67" si="91">SUM(C67*0.8)</f>
        <v>1472</v>
      </c>
      <c r="E67" s="131">
        <v>1470</v>
      </c>
      <c r="F67" s="138">
        <f t="shared" ref="F67" si="92">SUM(E67*0.8)</f>
        <v>1176</v>
      </c>
      <c r="G67" s="131">
        <v>1310</v>
      </c>
      <c r="H67" s="138">
        <f t="shared" ref="H67" si="93">SUM(G67*0.8)</f>
        <v>1048</v>
      </c>
      <c r="I67" s="131">
        <v>1170</v>
      </c>
      <c r="J67" s="138">
        <f t="shared" ref="J67" si="94">SUM(I67*0.8)</f>
        <v>936</v>
      </c>
      <c r="K67" s="131">
        <v>1050</v>
      </c>
      <c r="L67" s="138">
        <f t="shared" ref="L67" si="95">SUM(K67*0.8)</f>
        <v>840</v>
      </c>
    </row>
    <row r="68" spans="1:19" x14ac:dyDescent="0.35">
      <c r="A68" s="7" t="s">
        <v>62</v>
      </c>
      <c r="B68" s="40" t="s">
        <v>181</v>
      </c>
      <c r="C68" s="131">
        <v>2290</v>
      </c>
      <c r="D68" s="138">
        <f t="shared" ref="D68" si="96">SUM(C68*0.8)</f>
        <v>1832</v>
      </c>
      <c r="E68" s="131">
        <v>1830</v>
      </c>
      <c r="F68" s="138">
        <f t="shared" ref="F68" si="97">SUM(E68*0.8)</f>
        <v>1464</v>
      </c>
      <c r="G68" s="131">
        <v>1630</v>
      </c>
      <c r="H68" s="138">
        <f t="shared" ref="H68" si="98">SUM(G68*0.8)</f>
        <v>1304</v>
      </c>
      <c r="I68" s="131">
        <v>1450</v>
      </c>
      <c r="J68" s="138">
        <f t="shared" ref="J68" si="99">SUM(I68*0.8)</f>
        <v>1160</v>
      </c>
      <c r="K68" s="131">
        <v>1300</v>
      </c>
      <c r="L68" s="138">
        <f t="shared" ref="L68" si="100">SUM(K68*0.8)</f>
        <v>1040</v>
      </c>
    </row>
    <row r="69" spans="1:19" x14ac:dyDescent="0.35">
      <c r="A69" s="7" t="s">
        <v>63</v>
      </c>
      <c r="B69" s="40" t="s">
        <v>181</v>
      </c>
      <c r="C69" s="131">
        <v>3050</v>
      </c>
      <c r="D69" s="138">
        <f t="shared" ref="D69" si="101">SUM(C69*0.8)</f>
        <v>2440</v>
      </c>
      <c r="E69" s="131">
        <v>2420</v>
      </c>
      <c r="F69" s="138">
        <f t="shared" ref="F69" si="102">SUM(E69*0.8)</f>
        <v>1936</v>
      </c>
      <c r="G69" s="131">
        <v>2150</v>
      </c>
      <c r="H69" s="138">
        <f t="shared" ref="H69" si="103">SUM(G69*0.8)</f>
        <v>1720</v>
      </c>
      <c r="I69" s="131">
        <v>1910</v>
      </c>
      <c r="J69" s="138">
        <f t="shared" ref="J69" si="104">SUM(I69*0.8)</f>
        <v>1528</v>
      </c>
      <c r="K69" s="131">
        <v>1710</v>
      </c>
      <c r="L69" s="138">
        <f t="shared" ref="L69" si="105">SUM(K69*0.8)</f>
        <v>1368</v>
      </c>
      <c r="S69" s="54"/>
    </row>
    <row r="70" spans="1:19" x14ac:dyDescent="0.35">
      <c r="A70" s="7" t="s">
        <v>64</v>
      </c>
      <c r="B70" s="40" t="s">
        <v>181</v>
      </c>
      <c r="C70" s="131">
        <v>3740</v>
      </c>
      <c r="D70" s="138">
        <f t="shared" ref="D70" si="106">SUM(C70*0.8)</f>
        <v>2992</v>
      </c>
      <c r="E70" s="131">
        <v>2950</v>
      </c>
      <c r="F70" s="138">
        <f t="shared" ref="F70" si="107">SUM(E70*0.8)</f>
        <v>2360</v>
      </c>
      <c r="G70" s="131">
        <v>2620</v>
      </c>
      <c r="H70" s="138">
        <f t="shared" ref="H70" si="108">SUM(G70*0.8)</f>
        <v>2096</v>
      </c>
      <c r="I70" s="131">
        <v>2310</v>
      </c>
      <c r="J70" s="138">
        <f t="shared" ref="J70" si="109">SUM(I70*0.8)</f>
        <v>1848</v>
      </c>
      <c r="K70" s="131">
        <v>2060</v>
      </c>
      <c r="L70" s="138">
        <f t="shared" ref="L70" si="110">SUM(K70*0.8)</f>
        <v>1648</v>
      </c>
    </row>
    <row r="71" spans="1:19" ht="19.899999999999999" customHeight="1" x14ac:dyDescent="0.35">
      <c r="A71" s="7" t="s">
        <v>65</v>
      </c>
      <c r="B71" s="40" t="s">
        <v>181</v>
      </c>
      <c r="C71" s="131">
        <v>4440</v>
      </c>
      <c r="D71" s="138">
        <f t="shared" ref="D71" si="111">SUM(C71*0.8)</f>
        <v>3552</v>
      </c>
      <c r="E71" s="131">
        <v>3490</v>
      </c>
      <c r="F71" s="138">
        <f t="shared" ref="F71" si="112">SUM(E71*0.8)</f>
        <v>2792</v>
      </c>
      <c r="G71" s="131">
        <v>3090</v>
      </c>
      <c r="H71" s="138">
        <f t="shared" ref="H71" si="113">SUM(G71*0.8)</f>
        <v>2472</v>
      </c>
      <c r="I71" s="131">
        <v>2720</v>
      </c>
      <c r="J71" s="138">
        <f t="shared" ref="J71" si="114">SUM(I71*0.8)</f>
        <v>2176</v>
      </c>
      <c r="K71" s="131">
        <v>2410</v>
      </c>
      <c r="L71" s="138">
        <f t="shared" ref="L71" si="115">SUM(K71*0.8)</f>
        <v>1928</v>
      </c>
    </row>
    <row r="72" spans="1:19" ht="19.899999999999999" customHeight="1" x14ac:dyDescent="0.35">
      <c r="A72" s="7" t="s">
        <v>66</v>
      </c>
      <c r="B72" s="22" t="s">
        <v>181</v>
      </c>
      <c r="C72" s="131">
        <v>5140</v>
      </c>
      <c r="D72" s="138">
        <f t="shared" ref="D72" si="116">SUM(C72*0.8)</f>
        <v>4112</v>
      </c>
      <c r="E72" s="131">
        <v>4020</v>
      </c>
      <c r="F72" s="138">
        <f t="shared" ref="F72" si="117">SUM(E72*0.8)</f>
        <v>3216</v>
      </c>
      <c r="G72" s="131">
        <v>3550</v>
      </c>
      <c r="H72" s="138">
        <f t="shared" ref="H72" si="118">SUM(G72*0.8)</f>
        <v>2840</v>
      </c>
      <c r="I72" s="131">
        <v>3120</v>
      </c>
      <c r="J72" s="138">
        <f t="shared" ref="J72" si="119">SUM(I72*0.8)</f>
        <v>2496</v>
      </c>
      <c r="K72" s="131">
        <v>2760</v>
      </c>
      <c r="L72" s="138">
        <f t="shared" ref="L72" si="120">SUM(K72*0.8)</f>
        <v>2208</v>
      </c>
      <c r="S72" s="54"/>
    </row>
    <row r="73" spans="1:19" x14ac:dyDescent="0.35">
      <c r="A73" s="7" t="s">
        <v>107</v>
      </c>
      <c r="B73" s="40" t="s">
        <v>181</v>
      </c>
      <c r="C73" s="131">
        <v>11940</v>
      </c>
      <c r="D73" s="138">
        <f t="shared" ref="D73" si="121">SUM(C73*0.8)</f>
        <v>9552</v>
      </c>
      <c r="E73" s="132">
        <v>9090</v>
      </c>
      <c r="F73" s="138">
        <f t="shared" ref="F73" si="122">SUM(E73*0.8)</f>
        <v>7272</v>
      </c>
      <c r="G73" s="133">
        <v>7890</v>
      </c>
      <c r="H73" s="138">
        <f t="shared" ref="H73:H74" si="123">SUM(G73*0.8)</f>
        <v>6312</v>
      </c>
      <c r="I73" s="133">
        <v>6790</v>
      </c>
      <c r="J73" s="138">
        <f t="shared" ref="J73" si="124">SUM(I73*0.8)</f>
        <v>5432</v>
      </c>
      <c r="K73" s="133">
        <v>5870</v>
      </c>
      <c r="L73" s="138">
        <f t="shared" ref="L73" si="125">SUM(K73*0.8)</f>
        <v>4696</v>
      </c>
    </row>
    <row r="74" spans="1:19" x14ac:dyDescent="0.35">
      <c r="A74" s="7" t="s">
        <v>108</v>
      </c>
      <c r="B74" s="40" t="s">
        <v>181</v>
      </c>
      <c r="C74" s="131">
        <v>14700</v>
      </c>
      <c r="D74" s="138">
        <f t="shared" ref="D74" si="126">SUM(C74*0.8)</f>
        <v>11760</v>
      </c>
      <c r="E74" s="132">
        <v>10830</v>
      </c>
      <c r="F74" s="138">
        <f t="shared" ref="F74" si="127">SUM(E74*0.8)</f>
        <v>8664</v>
      </c>
      <c r="G74" s="133">
        <v>9200</v>
      </c>
      <c r="H74" s="138">
        <f t="shared" si="123"/>
        <v>7360</v>
      </c>
      <c r="I74" s="133">
        <v>7700</v>
      </c>
      <c r="J74" s="138">
        <f t="shared" ref="J74" si="128">SUM(I74*0.8)</f>
        <v>6160</v>
      </c>
      <c r="K74" s="133">
        <v>6450</v>
      </c>
      <c r="L74" s="138">
        <f t="shared" ref="L74" si="129">SUM(K74*0.8)</f>
        <v>5160</v>
      </c>
    </row>
    <row r="75" spans="1:19" s="77" customFormat="1" ht="24" customHeight="1" thickBot="1" x14ac:dyDescent="0.4">
      <c r="A75" s="191" t="s">
        <v>207</v>
      </c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2"/>
    </row>
    <row r="76" spans="1:19" x14ac:dyDescent="0.35">
      <c r="A76" s="213" t="s">
        <v>154</v>
      </c>
      <c r="B76" s="214"/>
      <c r="C76" s="214"/>
      <c r="D76" s="214"/>
      <c r="E76" s="214"/>
      <c r="F76" s="214"/>
      <c r="G76" s="214"/>
      <c r="H76" s="214"/>
      <c r="I76" s="214"/>
      <c r="J76" s="214"/>
      <c r="K76" s="214"/>
      <c r="L76" s="175"/>
    </row>
    <row r="77" spans="1:19" x14ac:dyDescent="0.35">
      <c r="A77" s="20" t="s">
        <v>150</v>
      </c>
      <c r="B77" s="102">
        <v>550</v>
      </c>
      <c r="C77" s="21" t="s">
        <v>31</v>
      </c>
      <c r="D77" s="21"/>
      <c r="E77" s="129">
        <v>550</v>
      </c>
      <c r="F77" s="129"/>
      <c r="G77" s="129"/>
      <c r="H77" s="129"/>
      <c r="I77" s="129">
        <v>440</v>
      </c>
      <c r="J77" s="138">
        <f t="shared" ref="J77" si="130">SUM(I77*0.8)</f>
        <v>352</v>
      </c>
      <c r="K77" s="129">
        <v>385</v>
      </c>
      <c r="L77" s="138">
        <f t="shared" ref="L77" si="131">SUM(K77*0.8)</f>
        <v>308</v>
      </c>
    </row>
    <row r="78" spans="1:19" x14ac:dyDescent="0.35">
      <c r="A78" s="20" t="s">
        <v>151</v>
      </c>
      <c r="B78" s="102">
        <v>750</v>
      </c>
      <c r="C78" s="21" t="s">
        <v>31</v>
      </c>
      <c r="D78" s="21"/>
      <c r="E78" s="129">
        <v>750</v>
      </c>
      <c r="F78" s="130"/>
      <c r="G78" s="130"/>
      <c r="H78" s="130"/>
      <c r="I78" s="129">
        <v>600</v>
      </c>
      <c r="J78" s="138">
        <f t="shared" ref="J78" si="132">SUM(I78*0.8)</f>
        <v>480</v>
      </c>
      <c r="K78" s="129">
        <v>525</v>
      </c>
      <c r="L78" s="138">
        <f t="shared" ref="L78" si="133">SUM(K78*0.8)</f>
        <v>420</v>
      </c>
    </row>
    <row r="79" spans="1:19" x14ac:dyDescent="0.35">
      <c r="A79" s="20" t="s">
        <v>155</v>
      </c>
      <c r="B79" s="21" t="s">
        <v>31</v>
      </c>
      <c r="C79" s="21" t="s">
        <v>31</v>
      </c>
      <c r="D79" s="21"/>
      <c r="E79" s="129">
        <v>300</v>
      </c>
      <c r="F79" s="130"/>
      <c r="G79" s="130"/>
      <c r="H79" s="130"/>
      <c r="I79" s="142">
        <v>300</v>
      </c>
      <c r="J79" s="138">
        <f t="shared" ref="J79" si="134">SUM(I79*0.8)</f>
        <v>240</v>
      </c>
      <c r="K79" s="129">
        <v>300</v>
      </c>
      <c r="L79" s="138">
        <f t="shared" ref="L79" si="135">SUM(K79*0.8)</f>
        <v>240</v>
      </c>
      <c r="S79" s="54"/>
    </row>
    <row r="80" spans="1:19" x14ac:dyDescent="0.35">
      <c r="A80" s="20" t="s">
        <v>102</v>
      </c>
      <c r="B80" s="21" t="s">
        <v>31</v>
      </c>
      <c r="C80" s="21" t="s">
        <v>31</v>
      </c>
      <c r="D80" s="21"/>
      <c r="E80" s="129">
        <v>150</v>
      </c>
      <c r="F80" s="130"/>
      <c r="G80" s="130"/>
      <c r="H80" s="130"/>
      <c r="I80" s="142">
        <v>150</v>
      </c>
      <c r="J80" s="138">
        <f t="shared" ref="J80" si="136">SUM(I80*0.8)</f>
        <v>120</v>
      </c>
      <c r="K80" s="129">
        <v>150</v>
      </c>
      <c r="L80" s="138">
        <f t="shared" ref="L80" si="137">SUM(K80*0.8)</f>
        <v>120</v>
      </c>
    </row>
    <row r="81" spans="1:16" x14ac:dyDescent="0.35">
      <c r="A81" s="20" t="s">
        <v>67</v>
      </c>
      <c r="B81" s="21" t="s">
        <v>31</v>
      </c>
      <c r="C81" s="21" t="s">
        <v>31</v>
      </c>
      <c r="D81" s="21"/>
      <c r="E81" s="129">
        <v>150</v>
      </c>
      <c r="F81" s="130"/>
      <c r="G81" s="130"/>
      <c r="H81" s="130"/>
      <c r="I81" s="142">
        <v>150</v>
      </c>
      <c r="J81" s="138">
        <f t="shared" ref="J81" si="138">SUM(I81*0.8)</f>
        <v>120</v>
      </c>
      <c r="K81" s="129">
        <v>150</v>
      </c>
      <c r="L81" s="138">
        <f t="shared" ref="L81" si="139">SUM(K81*0.8)</f>
        <v>120</v>
      </c>
    </row>
    <row r="82" spans="1:16" x14ac:dyDescent="0.35">
      <c r="A82" s="7" t="s">
        <v>149</v>
      </c>
      <c r="B82" s="188">
        <v>500</v>
      </c>
      <c r="C82" s="148" t="s">
        <v>152</v>
      </c>
      <c r="D82" s="148"/>
      <c r="E82" s="30"/>
      <c r="F82" s="30"/>
      <c r="G82" s="30"/>
      <c r="H82" s="30"/>
      <c r="I82" s="95"/>
      <c r="J82" s="95"/>
      <c r="K82" s="30"/>
      <c r="L82" s="30"/>
    </row>
    <row r="83" spans="1:16" x14ac:dyDescent="0.35">
      <c r="A83" s="215" t="s">
        <v>156</v>
      </c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179"/>
    </row>
    <row r="84" spans="1:16" s="77" customFormat="1" ht="15" customHeight="1" x14ac:dyDescent="0.35">
      <c r="A84" s="191" t="s">
        <v>146</v>
      </c>
      <c r="B84" s="192"/>
      <c r="C84" s="192"/>
      <c r="D84" s="192"/>
      <c r="E84" s="192"/>
      <c r="F84" s="192"/>
      <c r="G84" s="192"/>
      <c r="H84" s="192"/>
      <c r="I84" s="192"/>
      <c r="J84" s="192"/>
      <c r="K84" s="192"/>
      <c r="L84" s="192"/>
    </row>
    <row r="85" spans="1:16" ht="24.75" customHeight="1" x14ac:dyDescent="0.35">
      <c r="A85" s="225" t="s">
        <v>164</v>
      </c>
      <c r="B85" s="226"/>
      <c r="C85" s="226"/>
      <c r="D85" s="226"/>
      <c r="E85" s="226"/>
      <c r="F85" s="226"/>
      <c r="G85" s="226"/>
      <c r="H85" s="226"/>
      <c r="I85" s="226"/>
      <c r="J85" s="226"/>
      <c r="K85" s="226"/>
      <c r="L85" s="180"/>
    </row>
    <row r="86" spans="1:16" x14ac:dyDescent="0.35">
      <c r="A86" s="98" t="s">
        <v>116</v>
      </c>
      <c r="B86" s="75"/>
      <c r="C86" s="43"/>
      <c r="D86" s="43"/>
      <c r="E86" s="43"/>
      <c r="F86" s="43"/>
      <c r="G86" s="43"/>
      <c r="H86" s="43"/>
      <c r="I86" s="43"/>
      <c r="J86" s="43"/>
      <c r="K86" s="46"/>
      <c r="L86" s="181"/>
    </row>
    <row r="87" spans="1:16" s="77" customFormat="1" ht="24" x14ac:dyDescent="0.35">
      <c r="A87" s="76" t="s">
        <v>126</v>
      </c>
      <c r="B87" s="47" t="s">
        <v>147</v>
      </c>
      <c r="C87" s="143" t="s">
        <v>181</v>
      </c>
      <c r="D87" s="143"/>
      <c r="E87" s="143">
        <v>115</v>
      </c>
      <c r="F87" s="143">
        <f t="shared" ref="F87:F88" si="140">SUM(E87*0.8)</f>
        <v>92</v>
      </c>
      <c r="G87" s="143">
        <v>110</v>
      </c>
      <c r="H87" s="143">
        <f t="shared" ref="H87:H88" si="141">SUM(G87*0.8)</f>
        <v>88</v>
      </c>
      <c r="I87" s="143">
        <v>105</v>
      </c>
      <c r="J87" s="143">
        <f t="shared" ref="J87:J88" si="142">SUM(I87*0.8)</f>
        <v>84</v>
      </c>
      <c r="K87" s="15" t="s">
        <v>31</v>
      </c>
      <c r="L87" s="15"/>
      <c r="M87" s="101"/>
      <c r="N87" s="101"/>
      <c r="O87" s="101"/>
      <c r="P87" s="101"/>
    </row>
    <row r="88" spans="1:16" s="77" customFormat="1" ht="24" x14ac:dyDescent="0.35">
      <c r="A88" s="76" t="s">
        <v>127</v>
      </c>
      <c r="B88" s="47" t="s">
        <v>147</v>
      </c>
      <c r="C88" s="143" t="s">
        <v>181</v>
      </c>
      <c r="D88" s="143"/>
      <c r="E88" s="143">
        <v>130</v>
      </c>
      <c r="F88" s="143">
        <f t="shared" si="140"/>
        <v>104</v>
      </c>
      <c r="G88" s="143">
        <v>125</v>
      </c>
      <c r="H88" s="143">
        <f t="shared" si="141"/>
        <v>100</v>
      </c>
      <c r="I88" s="143">
        <v>120</v>
      </c>
      <c r="J88" s="143">
        <f t="shared" si="142"/>
        <v>96</v>
      </c>
      <c r="K88" s="15" t="s">
        <v>31</v>
      </c>
      <c r="L88" s="15"/>
      <c r="M88" s="101"/>
      <c r="N88" s="101"/>
      <c r="O88" s="101"/>
      <c r="P88" s="101"/>
    </row>
    <row r="89" spans="1:16" s="77" customFormat="1" ht="24" x14ac:dyDescent="0.35">
      <c r="A89" s="76" t="s">
        <v>128</v>
      </c>
      <c r="B89" s="47" t="s">
        <v>147</v>
      </c>
      <c r="C89" s="143" t="s">
        <v>181</v>
      </c>
      <c r="D89" s="143"/>
      <c r="E89" s="143">
        <v>150</v>
      </c>
      <c r="F89" s="143">
        <f>SUM(E89*0.8)</f>
        <v>120</v>
      </c>
      <c r="G89" s="143">
        <v>145</v>
      </c>
      <c r="H89" s="143">
        <f t="shared" ref="H89:H93" si="143">SUM(G89*0.8)</f>
        <v>116</v>
      </c>
      <c r="I89" s="143">
        <v>140</v>
      </c>
      <c r="J89" s="143">
        <f t="shared" ref="J89:J93" si="144">SUM(I89*0.8)</f>
        <v>112</v>
      </c>
      <c r="K89" s="15" t="s">
        <v>31</v>
      </c>
      <c r="L89" s="15"/>
      <c r="M89" s="101"/>
      <c r="N89" s="101"/>
      <c r="O89" s="101"/>
      <c r="P89" s="101"/>
    </row>
    <row r="90" spans="1:16" s="77" customFormat="1" ht="24" x14ac:dyDescent="0.35">
      <c r="A90" s="78" t="s">
        <v>148</v>
      </c>
      <c r="B90" s="47" t="s">
        <v>147</v>
      </c>
      <c r="C90" s="144" t="s">
        <v>181</v>
      </c>
      <c r="D90" s="144"/>
      <c r="E90" s="144">
        <f>25+E10</f>
        <v>200</v>
      </c>
      <c r="F90" s="143">
        <f t="shared" ref="F90:F93" si="145">SUM(E90*0.8)</f>
        <v>160</v>
      </c>
      <c r="G90" s="144">
        <f>25+G10</f>
        <v>190</v>
      </c>
      <c r="H90" s="143">
        <f t="shared" si="143"/>
        <v>152</v>
      </c>
      <c r="I90" s="144">
        <f>25+I10</f>
        <v>180</v>
      </c>
      <c r="J90" s="143">
        <f t="shared" si="144"/>
        <v>144</v>
      </c>
      <c r="K90" s="53" t="s">
        <v>31</v>
      </c>
      <c r="L90" s="15"/>
      <c r="M90" s="101"/>
      <c r="N90" s="101"/>
      <c r="O90" s="101"/>
      <c r="P90" s="101"/>
    </row>
    <row r="91" spans="1:16" s="77" customFormat="1" ht="24" x14ac:dyDescent="0.35">
      <c r="A91" s="78" t="s">
        <v>129</v>
      </c>
      <c r="B91" s="47" t="s">
        <v>147</v>
      </c>
      <c r="C91" s="144" t="s">
        <v>181</v>
      </c>
      <c r="D91" s="144"/>
      <c r="E91" s="144">
        <f>25+E9</f>
        <v>240</v>
      </c>
      <c r="F91" s="143">
        <f t="shared" si="145"/>
        <v>192</v>
      </c>
      <c r="G91" s="144">
        <f>25+G9</f>
        <v>230</v>
      </c>
      <c r="H91" s="143">
        <f t="shared" si="143"/>
        <v>184</v>
      </c>
      <c r="I91" s="144">
        <f>25+I9</f>
        <v>220</v>
      </c>
      <c r="J91" s="143">
        <f t="shared" si="144"/>
        <v>176</v>
      </c>
      <c r="K91" s="53" t="s">
        <v>31</v>
      </c>
      <c r="L91" s="15"/>
      <c r="M91" s="101"/>
      <c r="N91" s="101"/>
      <c r="O91" s="101"/>
      <c r="P91" s="101"/>
    </row>
    <row r="92" spans="1:16" s="77" customFormat="1" ht="24" x14ac:dyDescent="0.35">
      <c r="A92" s="78" t="s">
        <v>130</v>
      </c>
      <c r="B92" s="47" t="s">
        <v>147</v>
      </c>
      <c r="C92" s="144" t="s">
        <v>181</v>
      </c>
      <c r="D92" s="144"/>
      <c r="E92" s="144">
        <v>325</v>
      </c>
      <c r="F92" s="143">
        <f t="shared" si="145"/>
        <v>260</v>
      </c>
      <c r="G92" s="144">
        <v>315</v>
      </c>
      <c r="H92" s="143">
        <f t="shared" si="143"/>
        <v>252</v>
      </c>
      <c r="I92" s="144">
        <v>305</v>
      </c>
      <c r="J92" s="143">
        <f t="shared" si="144"/>
        <v>244</v>
      </c>
      <c r="K92" s="53" t="s">
        <v>31</v>
      </c>
      <c r="L92" s="15"/>
      <c r="M92" s="101"/>
      <c r="N92" s="101"/>
      <c r="O92" s="101"/>
      <c r="P92" s="101"/>
    </row>
    <row r="93" spans="1:16" s="77" customFormat="1" ht="24" x14ac:dyDescent="0.35">
      <c r="A93" s="78" t="s">
        <v>131</v>
      </c>
      <c r="B93" s="47" t="s">
        <v>147</v>
      </c>
      <c r="C93" s="144" t="s">
        <v>181</v>
      </c>
      <c r="D93" s="144"/>
      <c r="E93" s="144">
        <f>25+E7</f>
        <v>565</v>
      </c>
      <c r="F93" s="143">
        <f t="shared" si="145"/>
        <v>452</v>
      </c>
      <c r="G93" s="144">
        <f>25+G7</f>
        <v>535</v>
      </c>
      <c r="H93" s="143">
        <f t="shared" si="143"/>
        <v>428</v>
      </c>
      <c r="I93" s="144">
        <f>25+I7</f>
        <v>505</v>
      </c>
      <c r="J93" s="143">
        <f t="shared" si="144"/>
        <v>404</v>
      </c>
      <c r="K93" s="53" t="s">
        <v>31</v>
      </c>
      <c r="L93" s="15"/>
      <c r="M93" s="101"/>
      <c r="N93" s="101"/>
      <c r="O93" s="101"/>
      <c r="P93" s="101"/>
    </row>
    <row r="94" spans="1:16" x14ac:dyDescent="0.35">
      <c r="A94" s="99" t="s">
        <v>117</v>
      </c>
      <c r="B94" s="72"/>
      <c r="C94" s="10"/>
      <c r="D94" s="10"/>
      <c r="E94" s="10"/>
      <c r="F94" s="10"/>
      <c r="G94" s="10"/>
      <c r="H94" s="10"/>
      <c r="I94" s="10"/>
      <c r="J94" s="10"/>
      <c r="K94" s="11"/>
      <c r="L94" s="181"/>
    </row>
    <row r="95" spans="1:16" s="77" customFormat="1" ht="24" x14ac:dyDescent="0.35">
      <c r="A95" s="76" t="s">
        <v>132</v>
      </c>
      <c r="B95" s="47" t="s">
        <v>147</v>
      </c>
      <c r="C95" s="145" t="s">
        <v>181</v>
      </c>
      <c r="D95" s="145"/>
      <c r="E95" s="145">
        <v>140</v>
      </c>
      <c r="F95" s="143">
        <f t="shared" ref="F95:F101" si="146">SUM(E95*0.8)</f>
        <v>112</v>
      </c>
      <c r="G95" s="145">
        <v>135</v>
      </c>
      <c r="H95" s="143">
        <f t="shared" ref="H95:H101" si="147">SUM(G95*0.8)</f>
        <v>108</v>
      </c>
      <c r="I95" s="145">
        <v>130</v>
      </c>
      <c r="J95" s="143">
        <f t="shared" ref="J95:J101" si="148">SUM(I95*0.8)</f>
        <v>104</v>
      </c>
      <c r="K95" s="15" t="s">
        <v>31</v>
      </c>
      <c r="L95" s="15"/>
      <c r="M95" s="101"/>
      <c r="N95" s="101"/>
      <c r="O95" s="101"/>
      <c r="P95" s="101"/>
    </row>
    <row r="96" spans="1:16" s="77" customFormat="1" ht="24" x14ac:dyDescent="0.35">
      <c r="A96" s="76" t="s">
        <v>133</v>
      </c>
      <c r="B96" s="47" t="s">
        <v>147</v>
      </c>
      <c r="C96" s="145" t="s">
        <v>181</v>
      </c>
      <c r="D96" s="145"/>
      <c r="E96" s="145">
        <v>155</v>
      </c>
      <c r="F96" s="143">
        <f t="shared" si="146"/>
        <v>124</v>
      </c>
      <c r="G96" s="145">
        <v>150</v>
      </c>
      <c r="H96" s="143">
        <f t="shared" si="147"/>
        <v>120</v>
      </c>
      <c r="I96" s="145">
        <v>145</v>
      </c>
      <c r="J96" s="143">
        <f t="shared" si="148"/>
        <v>116</v>
      </c>
      <c r="K96" s="15" t="s">
        <v>31</v>
      </c>
      <c r="L96" s="15"/>
      <c r="M96" s="101"/>
      <c r="N96" s="101"/>
      <c r="O96" s="101"/>
      <c r="P96" s="101"/>
    </row>
    <row r="97" spans="1:16" s="77" customFormat="1" ht="24" x14ac:dyDescent="0.35">
      <c r="A97" s="78" t="s">
        <v>134</v>
      </c>
      <c r="B97" s="47" t="s">
        <v>147</v>
      </c>
      <c r="C97" s="146" t="s">
        <v>181</v>
      </c>
      <c r="D97" s="146"/>
      <c r="E97" s="146">
        <v>175</v>
      </c>
      <c r="F97" s="143">
        <f t="shared" si="146"/>
        <v>140</v>
      </c>
      <c r="G97" s="146">
        <v>170</v>
      </c>
      <c r="H97" s="143">
        <f t="shared" si="147"/>
        <v>136</v>
      </c>
      <c r="I97" s="146">
        <v>165</v>
      </c>
      <c r="J97" s="143">
        <f t="shared" si="148"/>
        <v>132</v>
      </c>
      <c r="K97" s="53" t="s">
        <v>31</v>
      </c>
      <c r="L97" s="15"/>
      <c r="M97" s="101"/>
      <c r="N97" s="101"/>
      <c r="O97" s="101"/>
      <c r="P97" s="101"/>
    </row>
    <row r="98" spans="1:16" s="77" customFormat="1" ht="24" x14ac:dyDescent="0.35">
      <c r="A98" s="78" t="s">
        <v>135</v>
      </c>
      <c r="B98" s="47" t="s">
        <v>147</v>
      </c>
      <c r="C98" s="146" t="s">
        <v>181</v>
      </c>
      <c r="D98" s="146"/>
      <c r="E98" s="146">
        <f>50+E10</f>
        <v>225</v>
      </c>
      <c r="F98" s="143">
        <f t="shared" si="146"/>
        <v>180</v>
      </c>
      <c r="G98" s="146">
        <f>50+G10</f>
        <v>215</v>
      </c>
      <c r="H98" s="143">
        <f t="shared" si="147"/>
        <v>172</v>
      </c>
      <c r="I98" s="146">
        <f>50+I10</f>
        <v>205</v>
      </c>
      <c r="J98" s="143">
        <f t="shared" si="148"/>
        <v>164</v>
      </c>
      <c r="K98" s="53" t="s">
        <v>31</v>
      </c>
      <c r="L98" s="15"/>
      <c r="M98" s="101"/>
      <c r="N98" s="101"/>
      <c r="O98" s="101"/>
      <c r="P98" s="101"/>
    </row>
    <row r="99" spans="1:16" s="77" customFormat="1" ht="24" x14ac:dyDescent="0.35">
      <c r="A99" s="78" t="s">
        <v>136</v>
      </c>
      <c r="B99" s="47" t="s">
        <v>147</v>
      </c>
      <c r="C99" s="146" t="s">
        <v>181</v>
      </c>
      <c r="D99" s="146"/>
      <c r="E99" s="146">
        <f>50+E9</f>
        <v>265</v>
      </c>
      <c r="F99" s="143">
        <f t="shared" si="146"/>
        <v>212</v>
      </c>
      <c r="G99" s="146">
        <f>50+G9</f>
        <v>255</v>
      </c>
      <c r="H99" s="143">
        <f t="shared" si="147"/>
        <v>204</v>
      </c>
      <c r="I99" s="146">
        <f>50+I9</f>
        <v>245</v>
      </c>
      <c r="J99" s="143">
        <f t="shared" si="148"/>
        <v>196</v>
      </c>
      <c r="K99" s="53" t="s">
        <v>31</v>
      </c>
      <c r="L99" s="15"/>
      <c r="M99" s="101"/>
      <c r="N99" s="101"/>
      <c r="O99" s="101"/>
      <c r="P99" s="101"/>
    </row>
    <row r="100" spans="1:16" s="77" customFormat="1" ht="24" x14ac:dyDescent="0.35">
      <c r="A100" s="78" t="s">
        <v>137</v>
      </c>
      <c r="B100" s="47" t="s">
        <v>147</v>
      </c>
      <c r="C100" s="146" t="s">
        <v>181</v>
      </c>
      <c r="D100" s="146"/>
      <c r="E100" s="146">
        <v>350</v>
      </c>
      <c r="F100" s="143">
        <f t="shared" si="146"/>
        <v>280</v>
      </c>
      <c r="G100" s="146">
        <v>340</v>
      </c>
      <c r="H100" s="143">
        <f t="shared" si="147"/>
        <v>272</v>
      </c>
      <c r="I100" s="146">
        <v>330</v>
      </c>
      <c r="J100" s="143">
        <f t="shared" si="148"/>
        <v>264</v>
      </c>
      <c r="K100" s="53" t="s">
        <v>31</v>
      </c>
      <c r="L100" s="15"/>
      <c r="M100" s="101"/>
      <c r="N100" s="101"/>
      <c r="O100" s="101"/>
      <c r="P100" s="101"/>
    </row>
    <row r="101" spans="1:16" s="77" customFormat="1" ht="24" x14ac:dyDescent="0.35">
      <c r="A101" s="78" t="s">
        <v>138</v>
      </c>
      <c r="B101" s="47" t="s">
        <v>147</v>
      </c>
      <c r="C101" s="146" t="s">
        <v>181</v>
      </c>
      <c r="D101" s="146"/>
      <c r="E101" s="146">
        <f>50+E7</f>
        <v>590</v>
      </c>
      <c r="F101" s="143">
        <f t="shared" si="146"/>
        <v>472</v>
      </c>
      <c r="G101" s="146">
        <f>50+G7</f>
        <v>560</v>
      </c>
      <c r="H101" s="143">
        <f t="shared" si="147"/>
        <v>448</v>
      </c>
      <c r="I101" s="146">
        <f>50+I7</f>
        <v>530</v>
      </c>
      <c r="J101" s="143">
        <f t="shared" si="148"/>
        <v>424</v>
      </c>
      <c r="K101" s="53" t="s">
        <v>31</v>
      </c>
      <c r="L101" s="15"/>
      <c r="M101" s="101"/>
      <c r="N101" s="101"/>
      <c r="O101" s="101"/>
      <c r="P101" s="101"/>
    </row>
    <row r="102" spans="1:16" x14ac:dyDescent="0.35">
      <c r="A102" s="99" t="s">
        <v>118</v>
      </c>
      <c r="B102" s="72"/>
      <c r="C102" s="147"/>
      <c r="D102" s="147"/>
      <c r="E102" s="147"/>
      <c r="F102" s="147"/>
      <c r="G102" s="147"/>
      <c r="H102" s="147"/>
      <c r="I102" s="147"/>
      <c r="J102" s="147"/>
      <c r="K102" s="11"/>
      <c r="L102" s="181"/>
    </row>
    <row r="103" spans="1:16" s="77" customFormat="1" ht="28.4" customHeight="1" x14ac:dyDescent="0.35">
      <c r="A103" s="76" t="s">
        <v>139</v>
      </c>
      <c r="B103" s="47" t="s">
        <v>147</v>
      </c>
      <c r="C103" s="145" t="s">
        <v>181</v>
      </c>
      <c r="D103" s="145"/>
      <c r="E103" s="145">
        <v>165</v>
      </c>
      <c r="F103" s="143">
        <f t="shared" ref="F103:F109" si="149">SUM(E103*0.8)</f>
        <v>132</v>
      </c>
      <c r="G103" s="145">
        <v>160</v>
      </c>
      <c r="H103" s="143">
        <f t="shared" ref="H103:H109" si="150">SUM(G103*0.8)</f>
        <v>128</v>
      </c>
      <c r="I103" s="145">
        <v>155</v>
      </c>
      <c r="J103" s="143">
        <f t="shared" ref="J103:J109" si="151">SUM(I103*0.8)</f>
        <v>124</v>
      </c>
      <c r="K103" s="15" t="s">
        <v>31</v>
      </c>
      <c r="L103" s="15"/>
    </row>
    <row r="104" spans="1:16" ht="24" x14ac:dyDescent="0.35">
      <c r="A104" s="76" t="s">
        <v>140</v>
      </c>
      <c r="B104" s="47" t="s">
        <v>147</v>
      </c>
      <c r="C104" s="145" t="s">
        <v>181</v>
      </c>
      <c r="D104" s="145"/>
      <c r="E104" s="145">
        <v>180</v>
      </c>
      <c r="F104" s="143">
        <f t="shared" si="149"/>
        <v>144</v>
      </c>
      <c r="G104" s="145">
        <v>175</v>
      </c>
      <c r="H104" s="143">
        <f t="shared" si="150"/>
        <v>140</v>
      </c>
      <c r="I104" s="145">
        <v>170</v>
      </c>
      <c r="J104" s="143">
        <f t="shared" si="151"/>
        <v>136</v>
      </c>
      <c r="K104" s="15" t="s">
        <v>31</v>
      </c>
      <c r="L104" s="15"/>
    </row>
    <row r="105" spans="1:16" ht="24" x14ac:dyDescent="0.35">
      <c r="A105" s="76" t="s">
        <v>141</v>
      </c>
      <c r="B105" s="47" t="s">
        <v>147</v>
      </c>
      <c r="C105" s="145" t="s">
        <v>181</v>
      </c>
      <c r="D105" s="145"/>
      <c r="E105" s="145">
        <v>200</v>
      </c>
      <c r="F105" s="143">
        <f t="shared" si="149"/>
        <v>160</v>
      </c>
      <c r="G105" s="145">
        <v>195</v>
      </c>
      <c r="H105" s="143">
        <f t="shared" si="150"/>
        <v>156</v>
      </c>
      <c r="I105" s="145">
        <v>190</v>
      </c>
      <c r="J105" s="143">
        <f t="shared" si="151"/>
        <v>152</v>
      </c>
      <c r="K105" s="15" t="s">
        <v>31</v>
      </c>
      <c r="L105" s="15"/>
    </row>
    <row r="106" spans="1:16" ht="24" x14ac:dyDescent="0.35">
      <c r="A106" s="78" t="s">
        <v>142</v>
      </c>
      <c r="B106" s="47" t="s">
        <v>147</v>
      </c>
      <c r="C106" s="146" t="s">
        <v>181</v>
      </c>
      <c r="D106" s="146"/>
      <c r="E106" s="146">
        <f>75+E10</f>
        <v>250</v>
      </c>
      <c r="F106" s="143">
        <f t="shared" si="149"/>
        <v>200</v>
      </c>
      <c r="G106" s="146">
        <f>75+G10</f>
        <v>240</v>
      </c>
      <c r="H106" s="143">
        <f t="shared" si="150"/>
        <v>192</v>
      </c>
      <c r="I106" s="146">
        <f>75+I10</f>
        <v>230</v>
      </c>
      <c r="J106" s="143">
        <f t="shared" si="151"/>
        <v>184</v>
      </c>
      <c r="K106" s="53" t="s">
        <v>31</v>
      </c>
      <c r="L106" s="15"/>
    </row>
    <row r="107" spans="1:16" ht="24" x14ac:dyDescent="0.35">
      <c r="A107" s="78" t="s">
        <v>143</v>
      </c>
      <c r="B107" s="47" t="s">
        <v>147</v>
      </c>
      <c r="C107" s="146" t="s">
        <v>181</v>
      </c>
      <c r="D107" s="146"/>
      <c r="E107" s="146">
        <f>75+E9</f>
        <v>290</v>
      </c>
      <c r="F107" s="143">
        <f t="shared" si="149"/>
        <v>232</v>
      </c>
      <c r="G107" s="146">
        <f>75+G9</f>
        <v>280</v>
      </c>
      <c r="H107" s="143">
        <f t="shared" si="150"/>
        <v>224</v>
      </c>
      <c r="I107" s="146">
        <f>75+I9</f>
        <v>270</v>
      </c>
      <c r="J107" s="143">
        <f t="shared" si="151"/>
        <v>216</v>
      </c>
      <c r="K107" s="53" t="s">
        <v>31</v>
      </c>
      <c r="L107" s="15"/>
    </row>
    <row r="108" spans="1:16" ht="24" x14ac:dyDescent="0.35">
      <c r="A108" s="78" t="s">
        <v>144</v>
      </c>
      <c r="B108" s="47" t="s">
        <v>147</v>
      </c>
      <c r="C108" s="146" t="s">
        <v>181</v>
      </c>
      <c r="D108" s="146"/>
      <c r="E108" s="146">
        <v>375</v>
      </c>
      <c r="F108" s="143">
        <f t="shared" si="149"/>
        <v>300</v>
      </c>
      <c r="G108" s="146">
        <v>365</v>
      </c>
      <c r="H108" s="143">
        <f t="shared" si="150"/>
        <v>292</v>
      </c>
      <c r="I108" s="146">
        <v>355</v>
      </c>
      <c r="J108" s="143">
        <f t="shared" si="151"/>
        <v>284</v>
      </c>
      <c r="K108" s="53" t="s">
        <v>31</v>
      </c>
      <c r="L108" s="15"/>
    </row>
    <row r="109" spans="1:16" ht="24" x14ac:dyDescent="0.35">
      <c r="A109" s="78" t="s">
        <v>145</v>
      </c>
      <c r="B109" s="47" t="s">
        <v>147</v>
      </c>
      <c r="C109" s="146" t="s">
        <v>181</v>
      </c>
      <c r="D109" s="146"/>
      <c r="E109" s="146">
        <f>75+E7</f>
        <v>615</v>
      </c>
      <c r="F109" s="143">
        <f t="shared" si="149"/>
        <v>492</v>
      </c>
      <c r="G109" s="146">
        <f>75+G7</f>
        <v>585</v>
      </c>
      <c r="H109" s="143">
        <f t="shared" si="150"/>
        <v>468</v>
      </c>
      <c r="I109" s="146">
        <f>75+I7</f>
        <v>555</v>
      </c>
      <c r="J109" s="143">
        <f t="shared" si="151"/>
        <v>444</v>
      </c>
      <c r="K109" s="53" t="s">
        <v>31</v>
      </c>
      <c r="L109" s="15"/>
    </row>
    <row r="110" spans="1:16" x14ac:dyDescent="0.35">
      <c r="A110" s="197" t="s">
        <v>5</v>
      </c>
      <c r="B110" s="198"/>
      <c r="C110" s="198"/>
      <c r="D110" s="198"/>
      <c r="E110" s="198"/>
      <c r="F110" s="198"/>
      <c r="G110" s="198"/>
      <c r="H110" s="198"/>
      <c r="I110" s="198"/>
      <c r="J110" s="198"/>
      <c r="K110" s="198"/>
      <c r="L110" s="198"/>
    </row>
    <row r="111" spans="1:16" x14ac:dyDescent="0.35">
      <c r="A111" s="4" t="s">
        <v>6</v>
      </c>
      <c r="B111" s="75"/>
      <c r="C111" s="75"/>
      <c r="D111" s="168"/>
      <c r="E111" s="5"/>
      <c r="F111" s="5"/>
      <c r="G111" s="5"/>
      <c r="H111" s="5"/>
      <c r="I111" s="6"/>
      <c r="J111" s="6"/>
      <c r="K111" s="6"/>
      <c r="L111" s="182"/>
    </row>
    <row r="112" spans="1:16" ht="48.5" x14ac:dyDescent="0.35">
      <c r="A112" s="108" t="s">
        <v>7</v>
      </c>
      <c r="B112" s="109" t="s">
        <v>31</v>
      </c>
      <c r="C112" s="114">
        <v>24.99</v>
      </c>
      <c r="D112" s="114">
        <v>24.99</v>
      </c>
      <c r="E112" s="115"/>
      <c r="F112" s="115"/>
      <c r="G112" s="116"/>
      <c r="H112" s="116"/>
      <c r="I112" s="117"/>
      <c r="J112" s="117"/>
      <c r="K112" s="117"/>
      <c r="L112" s="120"/>
    </row>
    <row r="113" spans="1:14" x14ac:dyDescent="0.35">
      <c r="A113" s="105" t="s">
        <v>8</v>
      </c>
      <c r="B113" s="106"/>
      <c r="C113" s="118"/>
      <c r="D113" s="118"/>
      <c r="E113" s="119"/>
      <c r="F113" s="119"/>
      <c r="G113" s="119"/>
      <c r="H113" s="119"/>
      <c r="I113" s="119"/>
      <c r="J113" s="119"/>
      <c r="K113" s="120"/>
      <c r="L113" s="123"/>
    </row>
    <row r="114" spans="1:14" x14ac:dyDescent="0.35">
      <c r="A114" s="108" t="s">
        <v>9</v>
      </c>
      <c r="B114" s="109" t="s">
        <v>31</v>
      </c>
      <c r="C114" s="121"/>
      <c r="D114" s="121"/>
      <c r="E114" s="122"/>
      <c r="F114" s="122"/>
      <c r="G114" s="122"/>
      <c r="H114" s="122"/>
      <c r="I114" s="123"/>
      <c r="J114" s="123"/>
      <c r="K114" s="123"/>
      <c r="L114" s="120"/>
    </row>
    <row r="115" spans="1:14" x14ac:dyDescent="0.35">
      <c r="A115" s="76" t="s">
        <v>10</v>
      </c>
      <c r="B115" s="47" t="s">
        <v>31</v>
      </c>
      <c r="C115" s="124">
        <v>4.79</v>
      </c>
      <c r="D115" s="124">
        <f>SUM(C115*0.8)</f>
        <v>3.8320000000000003</v>
      </c>
      <c r="E115" s="52"/>
      <c r="F115" s="52"/>
      <c r="G115" s="52"/>
      <c r="H115" s="52"/>
      <c r="I115" s="123"/>
      <c r="J115" s="120"/>
      <c r="K115" s="120"/>
      <c r="L115" s="120"/>
    </row>
    <row r="116" spans="1:14" x14ac:dyDescent="0.35">
      <c r="A116" s="76" t="s">
        <v>11</v>
      </c>
      <c r="B116" s="47" t="s">
        <v>31</v>
      </c>
      <c r="C116" s="124">
        <v>4.79</v>
      </c>
      <c r="D116" s="124">
        <f>SUM(C116*0.8)</f>
        <v>3.8320000000000003</v>
      </c>
      <c r="E116" s="52"/>
      <c r="F116" s="52"/>
      <c r="G116" s="52"/>
      <c r="H116" s="52"/>
      <c r="I116" s="123"/>
      <c r="J116" s="120"/>
      <c r="K116" s="120"/>
      <c r="L116" s="120"/>
    </row>
    <row r="117" spans="1:14" ht="24.5" x14ac:dyDescent="0.35">
      <c r="A117" s="105" t="s">
        <v>12</v>
      </c>
      <c r="B117" s="106"/>
      <c r="C117" s="125"/>
      <c r="D117" s="125"/>
      <c r="E117" s="126" t="s">
        <v>114</v>
      </c>
      <c r="F117" s="126" t="s">
        <v>114</v>
      </c>
      <c r="G117" s="126"/>
      <c r="H117" s="126"/>
      <c r="I117" s="12"/>
      <c r="J117" s="12"/>
      <c r="K117" s="79"/>
      <c r="L117" s="123"/>
    </row>
    <row r="118" spans="1:14" x14ac:dyDescent="0.35">
      <c r="A118" s="76" t="s">
        <v>13</v>
      </c>
      <c r="B118" s="47" t="s">
        <v>31</v>
      </c>
      <c r="C118" s="127">
        <v>7.95</v>
      </c>
      <c r="D118" s="124">
        <f t="shared" ref="D118:D120" si="152">SUM(C118*0.8)</f>
        <v>6.36</v>
      </c>
      <c r="E118" s="13">
        <v>7.0000000000000007E-2</v>
      </c>
      <c r="F118" s="13">
        <v>7.0000000000000007E-2</v>
      </c>
      <c r="G118" s="13"/>
      <c r="H118" s="13"/>
      <c r="I118" s="112"/>
      <c r="J118" s="112"/>
      <c r="K118" s="112"/>
      <c r="L118" s="120"/>
    </row>
    <row r="119" spans="1:14" x14ac:dyDescent="0.35">
      <c r="A119" s="76" t="s">
        <v>14</v>
      </c>
      <c r="B119" s="47" t="s">
        <v>31</v>
      </c>
      <c r="C119" s="127">
        <v>3.95</v>
      </c>
      <c r="D119" s="124">
        <f t="shared" si="152"/>
        <v>3.16</v>
      </c>
      <c r="E119" s="13" t="s">
        <v>15</v>
      </c>
      <c r="F119" s="13" t="s">
        <v>15</v>
      </c>
      <c r="G119" s="13"/>
      <c r="H119" s="13"/>
      <c r="I119" s="112"/>
      <c r="J119" s="112"/>
      <c r="K119" s="112"/>
      <c r="L119" s="120"/>
    </row>
    <row r="120" spans="1:14" x14ac:dyDescent="0.35">
      <c r="A120" s="76" t="s">
        <v>16</v>
      </c>
      <c r="B120" s="47" t="s">
        <v>31</v>
      </c>
      <c r="C120" s="127">
        <v>5.99</v>
      </c>
      <c r="D120" s="124">
        <f t="shared" si="152"/>
        <v>4.7920000000000007</v>
      </c>
      <c r="E120" s="13">
        <v>0.09</v>
      </c>
      <c r="F120" s="13">
        <v>0.09</v>
      </c>
      <c r="G120" s="13"/>
      <c r="H120" s="13"/>
      <c r="I120" s="112"/>
      <c r="J120" s="112"/>
      <c r="K120" s="112"/>
      <c r="L120" s="120"/>
    </row>
    <row r="121" spans="1:14" x14ac:dyDescent="0.35">
      <c r="A121" s="105" t="s">
        <v>17</v>
      </c>
      <c r="B121" s="106"/>
      <c r="C121" s="125"/>
      <c r="D121" s="125"/>
      <c r="E121" s="12"/>
      <c r="F121" s="12"/>
      <c r="G121" s="12"/>
      <c r="H121" s="12"/>
      <c r="I121" s="12"/>
      <c r="J121" s="12"/>
      <c r="K121" s="79"/>
      <c r="L121" s="123"/>
    </row>
    <row r="122" spans="1:14" x14ac:dyDescent="0.35">
      <c r="A122" s="104" t="s">
        <v>18</v>
      </c>
      <c r="B122" s="47" t="s">
        <v>31</v>
      </c>
      <c r="C122" s="128">
        <v>5</v>
      </c>
      <c r="D122" s="124">
        <f t="shared" ref="D122:D134" si="153">SUM(C122*0.8)</f>
        <v>4</v>
      </c>
      <c r="E122" s="13"/>
      <c r="F122" s="13"/>
      <c r="G122" s="13"/>
      <c r="H122" s="13"/>
      <c r="I122" s="13"/>
      <c r="J122" s="13"/>
      <c r="K122" s="112"/>
      <c r="L122" s="120"/>
    </row>
    <row r="123" spans="1:14" x14ac:dyDescent="0.35">
      <c r="A123" s="113" t="s">
        <v>19</v>
      </c>
      <c r="B123" s="47" t="s">
        <v>31</v>
      </c>
      <c r="C123" s="128">
        <v>10</v>
      </c>
      <c r="D123" s="124">
        <f t="shared" si="153"/>
        <v>8</v>
      </c>
      <c r="E123" s="13"/>
      <c r="F123" s="13"/>
      <c r="G123" s="13"/>
      <c r="H123" s="13"/>
      <c r="I123" s="13"/>
      <c r="J123" s="13"/>
      <c r="K123" s="112"/>
      <c r="L123" s="120"/>
    </row>
    <row r="124" spans="1:14" x14ac:dyDescent="0.35">
      <c r="A124" s="211" t="s">
        <v>20</v>
      </c>
      <c r="B124" s="212"/>
      <c r="C124" s="212"/>
      <c r="D124" s="212"/>
      <c r="E124" s="212"/>
      <c r="F124" s="212"/>
      <c r="G124" s="212"/>
      <c r="H124" s="212"/>
      <c r="I124" s="212"/>
      <c r="J124" s="212"/>
      <c r="K124" s="212"/>
      <c r="L124" s="120"/>
    </row>
    <row r="125" spans="1:14" ht="33.5" customHeight="1" x14ac:dyDescent="0.35">
      <c r="A125" s="108" t="s">
        <v>21</v>
      </c>
      <c r="B125" s="109" t="s">
        <v>31</v>
      </c>
      <c r="C125" s="110">
        <v>7</v>
      </c>
      <c r="D125" s="124">
        <f t="shared" si="153"/>
        <v>5.6000000000000005</v>
      </c>
      <c r="E125" s="8"/>
      <c r="F125" s="8"/>
      <c r="G125" s="8"/>
      <c r="H125" s="8"/>
      <c r="I125" s="9"/>
      <c r="J125" s="9"/>
      <c r="K125" s="9"/>
      <c r="L125" s="123"/>
    </row>
    <row r="126" spans="1:14" ht="33.5" customHeight="1" x14ac:dyDescent="0.35">
      <c r="A126" s="108" t="s">
        <v>22</v>
      </c>
      <c r="B126" s="109" t="s">
        <v>31</v>
      </c>
      <c r="C126" s="110">
        <v>2</v>
      </c>
      <c r="D126" s="124">
        <f t="shared" si="153"/>
        <v>1.6</v>
      </c>
      <c r="E126" s="8"/>
      <c r="F126" s="8"/>
      <c r="G126" s="8"/>
      <c r="H126" s="8"/>
      <c r="I126" s="9"/>
      <c r="J126" s="9"/>
      <c r="K126" s="9"/>
      <c r="L126" s="120"/>
    </row>
    <row r="127" spans="1:14" ht="33.5" customHeight="1" x14ac:dyDescent="0.35">
      <c r="A127" s="108" t="s">
        <v>23</v>
      </c>
      <c r="B127" s="109" t="s">
        <v>31</v>
      </c>
      <c r="C127" s="110">
        <v>4.99</v>
      </c>
      <c r="D127" s="124">
        <f t="shared" si="153"/>
        <v>3.9920000000000004</v>
      </c>
      <c r="E127" s="8"/>
      <c r="F127" s="8"/>
      <c r="G127" s="8"/>
      <c r="H127" s="8"/>
      <c r="I127" s="9"/>
      <c r="J127" s="9"/>
      <c r="K127" s="9"/>
      <c r="L127" s="120"/>
    </row>
    <row r="128" spans="1:14" ht="33.5" customHeight="1" x14ac:dyDescent="0.35">
      <c r="A128" s="108" t="s">
        <v>24</v>
      </c>
      <c r="B128" s="109" t="s">
        <v>31</v>
      </c>
      <c r="C128" s="110">
        <v>4</v>
      </c>
      <c r="D128" s="124">
        <f t="shared" si="153"/>
        <v>3.2</v>
      </c>
      <c r="E128" s="8"/>
      <c r="F128" s="8"/>
      <c r="G128" s="8"/>
      <c r="H128" s="8"/>
      <c r="I128" s="9"/>
      <c r="J128" s="9"/>
      <c r="K128" s="9"/>
      <c r="L128" s="120"/>
      <c r="M128" s="54"/>
      <c r="N128" s="54"/>
    </row>
    <row r="129" spans="1:17" x14ac:dyDescent="0.35">
      <c r="A129" s="108" t="s">
        <v>25</v>
      </c>
      <c r="B129" s="109" t="s">
        <v>31</v>
      </c>
      <c r="C129" s="110">
        <v>2.5</v>
      </c>
      <c r="D129" s="124">
        <f t="shared" si="153"/>
        <v>2</v>
      </c>
      <c r="E129" s="8"/>
      <c r="F129" s="8"/>
      <c r="G129" s="8"/>
      <c r="H129" s="8"/>
      <c r="I129" s="9"/>
      <c r="J129" s="9"/>
      <c r="K129" s="9"/>
      <c r="L129" s="123"/>
    </row>
    <row r="130" spans="1:17" x14ac:dyDescent="0.35">
      <c r="A130" s="76" t="s">
        <v>26</v>
      </c>
      <c r="B130" s="47" t="s">
        <v>31</v>
      </c>
      <c r="C130" s="30">
        <v>4</v>
      </c>
      <c r="D130" s="124">
        <f t="shared" si="153"/>
        <v>3.2</v>
      </c>
      <c r="E130" s="8"/>
      <c r="F130" s="8"/>
      <c r="G130" s="8"/>
      <c r="H130" s="8"/>
      <c r="I130" s="9"/>
      <c r="J130" s="9"/>
      <c r="K130" s="9"/>
      <c r="L130" s="120"/>
      <c r="O130" s="107"/>
      <c r="P130" s="107"/>
      <c r="Q130" s="107"/>
    </row>
    <row r="131" spans="1:17" x14ac:dyDescent="0.35">
      <c r="A131" s="76" t="s">
        <v>27</v>
      </c>
      <c r="B131" s="47" t="s">
        <v>31</v>
      </c>
      <c r="C131" s="30">
        <v>3</v>
      </c>
      <c r="D131" s="124">
        <f t="shared" si="153"/>
        <v>2.4000000000000004</v>
      </c>
      <c r="E131" s="8"/>
      <c r="F131" s="8"/>
      <c r="G131" s="8"/>
      <c r="H131" s="8"/>
      <c r="I131" s="9"/>
      <c r="J131" s="9"/>
      <c r="K131" s="9"/>
      <c r="L131" s="120"/>
      <c r="O131" s="107"/>
      <c r="P131" s="107"/>
      <c r="Q131" s="107"/>
    </row>
    <row r="132" spans="1:17" x14ac:dyDescent="0.35">
      <c r="A132" s="211" t="s">
        <v>28</v>
      </c>
      <c r="B132" s="212"/>
      <c r="C132" s="212"/>
      <c r="D132" s="212"/>
      <c r="E132" s="212"/>
      <c r="F132" s="212"/>
      <c r="G132" s="212"/>
      <c r="H132" s="212"/>
      <c r="I132" s="212"/>
      <c r="J132" s="212"/>
      <c r="K132" s="212"/>
      <c r="L132" s="120"/>
    </row>
    <row r="133" spans="1:17" x14ac:dyDescent="0.35">
      <c r="A133" s="104" t="s">
        <v>29</v>
      </c>
      <c r="B133" s="47" t="s">
        <v>31</v>
      </c>
      <c r="C133" s="111">
        <v>10</v>
      </c>
      <c r="D133" s="124">
        <f t="shared" si="153"/>
        <v>8</v>
      </c>
      <c r="E133" s="13"/>
      <c r="F133" s="13"/>
      <c r="G133" s="13"/>
      <c r="H133" s="13"/>
      <c r="I133" s="13"/>
      <c r="J133" s="13"/>
      <c r="K133" s="112"/>
      <c r="L133" s="123"/>
    </row>
    <row r="134" spans="1:17" x14ac:dyDescent="0.35">
      <c r="A134" s="113" t="s">
        <v>30</v>
      </c>
      <c r="B134" s="47" t="s">
        <v>31</v>
      </c>
      <c r="C134" s="111">
        <v>5</v>
      </c>
      <c r="D134" s="124">
        <f t="shared" si="153"/>
        <v>4</v>
      </c>
      <c r="E134" s="13"/>
      <c r="F134" s="13"/>
      <c r="G134" s="13"/>
      <c r="H134" s="13"/>
      <c r="I134" s="13"/>
      <c r="J134" s="13"/>
      <c r="K134" s="112"/>
      <c r="L134" s="120"/>
      <c r="O134" s="107"/>
      <c r="P134" s="107"/>
      <c r="Q134" s="107"/>
    </row>
    <row r="135" spans="1:17" ht="14.5" customHeight="1" x14ac:dyDescent="0.35">
      <c r="A135" s="194" t="s">
        <v>113</v>
      </c>
      <c r="B135" s="195"/>
      <c r="C135" s="195"/>
      <c r="D135" s="195"/>
      <c r="E135" s="195"/>
      <c r="F135" s="195"/>
      <c r="G135" s="195"/>
      <c r="H135" s="195"/>
      <c r="I135" s="195"/>
      <c r="J135" s="195"/>
      <c r="K135" s="195"/>
      <c r="L135" s="196"/>
    </row>
    <row r="136" spans="1:17" x14ac:dyDescent="0.35">
      <c r="A136" s="60" t="s">
        <v>79</v>
      </c>
      <c r="B136" s="42" t="s">
        <v>31</v>
      </c>
      <c r="C136" s="24"/>
      <c r="D136" s="66"/>
      <c r="E136" s="61"/>
      <c r="F136" s="62"/>
      <c r="G136" s="62"/>
      <c r="H136" s="62"/>
      <c r="I136" s="73"/>
      <c r="J136" s="170"/>
      <c r="K136" s="63"/>
      <c r="L136" s="120"/>
    </row>
    <row r="137" spans="1:17" x14ac:dyDescent="0.35">
      <c r="A137" s="64" t="s">
        <v>103</v>
      </c>
      <c r="B137" s="65" t="s">
        <v>31</v>
      </c>
      <c r="C137" s="66"/>
      <c r="D137" s="172"/>
      <c r="E137" s="229" t="s">
        <v>203</v>
      </c>
      <c r="F137" s="230"/>
      <c r="G137" s="230"/>
      <c r="H137" s="230"/>
      <c r="I137" s="230"/>
      <c r="J137" s="230"/>
      <c r="K137" s="230"/>
      <c r="L137" s="123"/>
    </row>
    <row r="138" spans="1:17" x14ac:dyDescent="0.35">
      <c r="A138" s="67" t="s">
        <v>105</v>
      </c>
      <c r="B138" s="44" t="s">
        <v>31</v>
      </c>
      <c r="C138" s="68"/>
      <c r="D138" s="173"/>
      <c r="E138" s="231" t="s">
        <v>204</v>
      </c>
      <c r="F138" s="232"/>
      <c r="G138" s="232"/>
      <c r="H138" s="232"/>
      <c r="I138" s="232"/>
      <c r="J138" s="232"/>
      <c r="K138" s="232"/>
      <c r="L138" s="120"/>
    </row>
    <row r="139" spans="1:17" ht="15" customHeight="1" x14ac:dyDescent="0.35">
      <c r="A139" s="69" t="s">
        <v>75</v>
      </c>
      <c r="B139" s="42" t="s">
        <v>31</v>
      </c>
      <c r="C139" s="24">
        <v>0</v>
      </c>
      <c r="D139" s="68"/>
      <c r="E139" s="28"/>
      <c r="F139" s="49"/>
      <c r="G139" s="49"/>
      <c r="H139" s="49"/>
      <c r="I139" s="74"/>
      <c r="J139" s="171"/>
      <c r="K139" s="70"/>
      <c r="L139" s="120"/>
    </row>
    <row r="140" spans="1:17" ht="15" customHeight="1" x14ac:dyDescent="0.35">
      <c r="A140" s="69" t="s">
        <v>78</v>
      </c>
      <c r="B140" s="42" t="s">
        <v>31</v>
      </c>
      <c r="C140" s="24">
        <v>24</v>
      </c>
      <c r="D140" s="24">
        <v>24</v>
      </c>
      <c r="E140" s="25">
        <v>25</v>
      </c>
      <c r="F140" s="48">
        <f>SUM(E140*0.8)</f>
        <v>20</v>
      </c>
      <c r="G140" s="48"/>
      <c r="H140" s="48"/>
      <c r="I140" s="26">
        <v>22</v>
      </c>
      <c r="J140" s="26"/>
      <c r="K140" s="27">
        <v>20</v>
      </c>
      <c r="L140" s="120"/>
    </row>
    <row r="141" spans="1:17" x14ac:dyDescent="0.35">
      <c r="A141" s="69" t="s">
        <v>76</v>
      </c>
      <c r="B141" s="42" t="s">
        <v>31</v>
      </c>
      <c r="C141" s="24">
        <v>0</v>
      </c>
      <c r="D141" s="24"/>
      <c r="E141" s="25"/>
      <c r="F141" s="48"/>
      <c r="G141" s="48"/>
      <c r="H141" s="48"/>
      <c r="I141" s="26"/>
      <c r="J141" s="26"/>
      <c r="K141" s="27"/>
      <c r="L141" s="123"/>
    </row>
    <row r="142" spans="1:17" x14ac:dyDescent="0.35">
      <c r="A142" s="69" t="s">
        <v>77</v>
      </c>
      <c r="B142" s="42" t="s">
        <v>31</v>
      </c>
      <c r="C142" s="24">
        <v>0.6</v>
      </c>
      <c r="D142" s="24"/>
      <c r="E142" s="25"/>
      <c r="F142" s="48"/>
      <c r="G142" s="48"/>
      <c r="H142" s="48"/>
      <c r="I142" s="26"/>
      <c r="J142" s="26"/>
      <c r="K142" s="27"/>
      <c r="L142" s="120"/>
    </row>
    <row r="143" spans="1:17" x14ac:dyDescent="0.35">
      <c r="A143" s="60" t="s">
        <v>84</v>
      </c>
      <c r="B143" s="42" t="s">
        <v>31</v>
      </c>
      <c r="C143" s="24"/>
      <c r="D143" s="24"/>
      <c r="E143" s="25"/>
      <c r="F143" s="48"/>
      <c r="G143" s="48"/>
      <c r="H143" s="48"/>
      <c r="I143" s="26"/>
      <c r="J143" s="26"/>
      <c r="K143" s="27"/>
      <c r="L143" s="120"/>
    </row>
    <row r="144" spans="1:17" x14ac:dyDescent="0.35">
      <c r="A144" s="64" t="s">
        <v>103</v>
      </c>
      <c r="B144" s="65" t="s">
        <v>31</v>
      </c>
      <c r="C144" s="66"/>
      <c r="D144" s="172"/>
      <c r="E144" s="229" t="s">
        <v>104</v>
      </c>
      <c r="F144" s="230"/>
      <c r="G144" s="230"/>
      <c r="H144" s="230"/>
      <c r="I144" s="230"/>
      <c r="J144" s="230"/>
      <c r="K144" s="230"/>
      <c r="L144" s="120"/>
    </row>
    <row r="145" spans="1:12" x14ac:dyDescent="0.35">
      <c r="A145" s="67" t="s">
        <v>105</v>
      </c>
      <c r="B145" s="44" t="s">
        <v>31</v>
      </c>
      <c r="C145" s="68"/>
      <c r="D145" s="173"/>
      <c r="E145" s="231" t="s">
        <v>106</v>
      </c>
      <c r="F145" s="232"/>
      <c r="G145" s="232"/>
      <c r="H145" s="232"/>
      <c r="I145" s="232"/>
      <c r="J145" s="232"/>
      <c r="K145" s="232"/>
      <c r="L145" s="123"/>
    </row>
    <row r="146" spans="1:12" x14ac:dyDescent="0.35">
      <c r="A146" s="69" t="s">
        <v>80</v>
      </c>
      <c r="B146" s="42" t="s">
        <v>31</v>
      </c>
      <c r="C146" s="24">
        <v>0</v>
      </c>
      <c r="D146" s="24"/>
      <c r="E146" s="25"/>
      <c r="F146" s="48"/>
      <c r="G146" s="48"/>
      <c r="H146" s="48"/>
      <c r="I146" s="26"/>
      <c r="J146" s="26"/>
      <c r="K146" s="27"/>
      <c r="L146" s="120"/>
    </row>
    <row r="147" spans="1:12" x14ac:dyDescent="0.35">
      <c r="A147" s="69" t="s">
        <v>78</v>
      </c>
      <c r="B147" s="42" t="s">
        <v>31</v>
      </c>
      <c r="C147" s="24">
        <v>30</v>
      </c>
      <c r="D147" s="24"/>
      <c r="E147" s="25">
        <v>22</v>
      </c>
      <c r="F147" s="48"/>
      <c r="G147" s="48"/>
      <c r="H147" s="48"/>
      <c r="I147" s="26">
        <v>18</v>
      </c>
      <c r="J147" s="26"/>
      <c r="K147" s="27">
        <v>16</v>
      </c>
      <c r="L147" s="120"/>
    </row>
    <row r="148" spans="1:12" s="77" customFormat="1" x14ac:dyDescent="0.35">
      <c r="A148" s="69" t="s">
        <v>76</v>
      </c>
      <c r="B148" s="42" t="s">
        <v>31</v>
      </c>
      <c r="C148" s="24">
        <v>0</v>
      </c>
      <c r="D148" s="24"/>
      <c r="E148" s="25"/>
      <c r="F148" s="48"/>
      <c r="G148" s="48"/>
      <c r="H148" s="48"/>
      <c r="I148" s="26"/>
      <c r="J148" s="26"/>
      <c r="K148" s="27"/>
      <c r="L148" s="120"/>
    </row>
    <row r="149" spans="1:12" s="77" customFormat="1" x14ac:dyDescent="0.35">
      <c r="A149" s="69" t="s">
        <v>77</v>
      </c>
      <c r="B149" s="42" t="s">
        <v>31</v>
      </c>
      <c r="C149" s="24">
        <v>0.6</v>
      </c>
      <c r="D149" s="24"/>
      <c r="E149" s="25"/>
      <c r="F149" s="48"/>
      <c r="G149" s="48"/>
      <c r="H149" s="48"/>
      <c r="I149" s="26"/>
      <c r="J149" s="26"/>
      <c r="K149" s="27"/>
      <c r="L149" s="123"/>
    </row>
    <row r="150" spans="1:12" s="77" customFormat="1" x14ac:dyDescent="0.35">
      <c r="A150" s="194" t="s">
        <v>81</v>
      </c>
      <c r="B150" s="195"/>
      <c r="C150" s="195"/>
      <c r="D150" s="195"/>
      <c r="E150" s="195"/>
      <c r="F150" s="195"/>
      <c r="G150" s="195"/>
      <c r="H150" s="195"/>
      <c r="I150" s="195"/>
      <c r="J150" s="195"/>
      <c r="K150" s="195"/>
      <c r="L150" s="196"/>
    </row>
    <row r="151" spans="1:12" s="77" customFormat="1" ht="14.5" customHeight="1" x14ac:dyDescent="0.35">
      <c r="A151" s="23" t="s">
        <v>82</v>
      </c>
      <c r="B151" s="42" t="s">
        <v>31</v>
      </c>
      <c r="C151" s="24">
        <v>0.23</v>
      </c>
      <c r="D151" s="24"/>
      <c r="E151" s="25"/>
      <c r="F151" s="48"/>
      <c r="G151" s="48"/>
      <c r="H151" s="48"/>
      <c r="I151" s="26"/>
      <c r="J151" s="26"/>
      <c r="K151" s="27"/>
      <c r="L151" s="120"/>
    </row>
    <row r="152" spans="1:12" s="77" customFormat="1" x14ac:dyDescent="0.35">
      <c r="A152" s="23" t="s">
        <v>83</v>
      </c>
      <c r="B152" s="42" t="s">
        <v>31</v>
      </c>
      <c r="C152" s="24">
        <v>0.23</v>
      </c>
      <c r="D152" s="24"/>
      <c r="E152" s="25"/>
      <c r="F152" s="48"/>
      <c r="G152" s="48"/>
      <c r="H152" s="48"/>
      <c r="I152" s="26"/>
      <c r="J152" s="26"/>
      <c r="K152" s="27"/>
      <c r="L152" s="120"/>
    </row>
    <row r="153" spans="1:12" s="77" customFormat="1" x14ac:dyDescent="0.35">
      <c r="A153" s="194" t="s">
        <v>183</v>
      </c>
      <c r="B153" s="195"/>
      <c r="C153" s="195"/>
      <c r="D153" s="195"/>
      <c r="E153" s="195"/>
      <c r="F153" s="195"/>
      <c r="G153" s="195"/>
      <c r="H153" s="195"/>
      <c r="I153" s="195"/>
      <c r="J153" s="195"/>
      <c r="K153" s="195"/>
      <c r="L153" s="196"/>
    </row>
    <row r="154" spans="1:12" s="77" customFormat="1" ht="24.5" x14ac:dyDescent="0.35">
      <c r="A154" s="76" t="s">
        <v>32</v>
      </c>
      <c r="B154" s="80" t="s">
        <v>31</v>
      </c>
      <c r="C154" s="16" t="s">
        <v>31</v>
      </c>
      <c r="D154" s="16"/>
      <c r="E154" s="13">
        <v>580</v>
      </c>
      <c r="F154" s="13">
        <f>SUM(E154*0.8)</f>
        <v>464</v>
      </c>
      <c r="G154" s="13"/>
      <c r="H154" s="13"/>
      <c r="I154" s="13">
        <v>400</v>
      </c>
      <c r="J154" s="13">
        <f>SUM(I154*0.8)</f>
        <v>320</v>
      </c>
      <c r="K154" s="9">
        <v>380</v>
      </c>
      <c r="L154" s="13">
        <f>SUM(K154*0.8)</f>
        <v>304</v>
      </c>
    </row>
    <row r="155" spans="1:12" s="77" customFormat="1" x14ac:dyDescent="0.35">
      <c r="A155" s="76" t="s">
        <v>33</v>
      </c>
      <c r="B155" s="80" t="s">
        <v>31</v>
      </c>
      <c r="C155" s="16" t="s">
        <v>31</v>
      </c>
      <c r="D155" s="16"/>
      <c r="E155" s="9" t="s">
        <v>34</v>
      </c>
      <c r="F155" s="9"/>
      <c r="G155" s="9"/>
      <c r="H155" s="9"/>
      <c r="I155" s="9" t="s">
        <v>34</v>
      </c>
      <c r="J155" s="9"/>
      <c r="K155" s="9" t="s">
        <v>34</v>
      </c>
      <c r="L155" s="120"/>
    </row>
    <row r="156" spans="1:12" s="77" customFormat="1" x14ac:dyDescent="0.35">
      <c r="A156" s="76" t="s">
        <v>35</v>
      </c>
      <c r="B156" s="80" t="s">
        <v>31</v>
      </c>
      <c r="C156" s="16" t="s">
        <v>31</v>
      </c>
      <c r="D156" s="16"/>
      <c r="E156" s="14" t="s">
        <v>31</v>
      </c>
      <c r="F156" s="14"/>
      <c r="G156" s="14"/>
      <c r="H156" s="14"/>
      <c r="I156" s="14" t="s">
        <v>31</v>
      </c>
      <c r="J156" s="14"/>
      <c r="K156" s="14" t="s">
        <v>31</v>
      </c>
      <c r="L156" s="120"/>
    </row>
    <row r="157" spans="1:12" s="77" customFormat="1" ht="24.5" x14ac:dyDescent="0.35">
      <c r="A157" s="76" t="s">
        <v>36</v>
      </c>
      <c r="B157" s="80" t="s">
        <v>31</v>
      </c>
      <c r="C157" s="32" t="s">
        <v>31</v>
      </c>
      <c r="D157" s="32"/>
      <c r="E157" s="30">
        <v>46</v>
      </c>
      <c r="F157" s="13">
        <f>SUM(E157*0.8)</f>
        <v>36.800000000000004</v>
      </c>
      <c r="G157" s="30"/>
      <c r="H157" s="30"/>
      <c r="I157" s="30">
        <v>46</v>
      </c>
      <c r="J157" s="13">
        <f>SUM(I157*0.8)</f>
        <v>36.800000000000004</v>
      </c>
      <c r="K157" s="30">
        <v>46</v>
      </c>
      <c r="L157" s="13">
        <f>SUM(K157*0.8)</f>
        <v>36.800000000000004</v>
      </c>
    </row>
    <row r="158" spans="1:12" s="77" customFormat="1" ht="24.5" x14ac:dyDescent="0.35">
      <c r="A158" s="76" t="s">
        <v>90</v>
      </c>
      <c r="B158" s="80" t="s">
        <v>31</v>
      </c>
      <c r="C158" s="32" t="s">
        <v>31</v>
      </c>
      <c r="D158" s="32"/>
      <c r="E158" s="31" t="s">
        <v>31</v>
      </c>
      <c r="F158" s="31"/>
      <c r="G158" s="31"/>
      <c r="H158" s="31"/>
      <c r="I158" s="31" t="s">
        <v>31</v>
      </c>
      <c r="J158" s="31"/>
      <c r="K158" s="31" t="s">
        <v>31</v>
      </c>
      <c r="L158" s="120"/>
    </row>
    <row r="159" spans="1:12" s="77" customFormat="1" x14ac:dyDescent="0.35">
      <c r="A159" s="81" t="s">
        <v>37</v>
      </c>
      <c r="B159" s="82" t="s">
        <v>31</v>
      </c>
      <c r="C159" s="33" t="s">
        <v>31</v>
      </c>
      <c r="D159" s="33"/>
      <c r="E159" s="34">
        <v>23.1</v>
      </c>
      <c r="F159" s="13">
        <f>SUM(E159*0.8)</f>
        <v>18.48</v>
      </c>
      <c r="G159" s="34"/>
      <c r="H159" s="34"/>
      <c r="I159" s="34">
        <v>23.1</v>
      </c>
      <c r="J159" s="13">
        <f>SUM(I159*0.8)</f>
        <v>18.48</v>
      </c>
      <c r="K159" s="34">
        <v>23.1</v>
      </c>
      <c r="L159" s="13">
        <f>SUM(K159*0.8)</f>
        <v>18.48</v>
      </c>
    </row>
    <row r="160" spans="1:12" s="77" customFormat="1" x14ac:dyDescent="0.35">
      <c r="A160" s="76" t="s">
        <v>38</v>
      </c>
      <c r="B160" s="80" t="s">
        <v>31</v>
      </c>
      <c r="C160" s="32" t="s">
        <v>31</v>
      </c>
      <c r="D160" s="32"/>
      <c r="E160" s="30" t="s">
        <v>34</v>
      </c>
      <c r="F160" s="30"/>
      <c r="G160" s="30"/>
      <c r="H160" s="30"/>
      <c r="I160" s="30" t="s">
        <v>34</v>
      </c>
      <c r="J160" s="30"/>
      <c r="K160" s="30" t="s">
        <v>34</v>
      </c>
      <c r="L160" s="120"/>
    </row>
    <row r="161" spans="1:12" s="77" customFormat="1" x14ac:dyDescent="0.35">
      <c r="A161" s="76" t="s">
        <v>39</v>
      </c>
      <c r="B161" s="80" t="s">
        <v>31</v>
      </c>
      <c r="C161" s="32" t="s">
        <v>31</v>
      </c>
      <c r="D161" s="32"/>
      <c r="E161" s="30">
        <v>4.62</v>
      </c>
      <c r="F161" s="13">
        <f t="shared" ref="F161:F162" si="154">SUM(E161*0.8)</f>
        <v>3.6960000000000002</v>
      </c>
      <c r="G161" s="30"/>
      <c r="H161" s="30"/>
      <c r="I161" s="30">
        <v>4.62</v>
      </c>
      <c r="J161" s="13">
        <f t="shared" ref="J161:J162" si="155">SUM(I161*0.8)</f>
        <v>3.6960000000000002</v>
      </c>
      <c r="K161" s="30">
        <v>4.62</v>
      </c>
      <c r="L161" s="13">
        <f t="shared" ref="L161:L162" si="156">SUM(K161*0.8)</f>
        <v>3.6960000000000002</v>
      </c>
    </row>
    <row r="162" spans="1:12" s="77" customFormat="1" x14ac:dyDescent="0.35">
      <c r="A162" s="76" t="s">
        <v>40</v>
      </c>
      <c r="B162" s="80" t="s">
        <v>31</v>
      </c>
      <c r="C162" s="32" t="s">
        <v>31</v>
      </c>
      <c r="D162" s="32"/>
      <c r="E162" s="30">
        <v>2.31</v>
      </c>
      <c r="F162" s="13">
        <f t="shared" si="154"/>
        <v>1.8480000000000001</v>
      </c>
      <c r="G162" s="30"/>
      <c r="H162" s="30"/>
      <c r="I162" s="30">
        <v>2.31</v>
      </c>
      <c r="J162" s="13">
        <f t="shared" si="155"/>
        <v>1.8480000000000001</v>
      </c>
      <c r="K162" s="30">
        <v>2.31</v>
      </c>
      <c r="L162" s="13">
        <f t="shared" si="156"/>
        <v>1.8480000000000001</v>
      </c>
    </row>
    <row r="163" spans="1:12" s="77" customFormat="1" x14ac:dyDescent="0.35">
      <c r="A163" s="211" t="s">
        <v>41</v>
      </c>
      <c r="B163" s="212"/>
      <c r="C163" s="212"/>
      <c r="D163" s="212"/>
      <c r="E163" s="212"/>
      <c r="F163" s="212"/>
      <c r="G163" s="212"/>
      <c r="H163" s="212"/>
      <c r="I163" s="212"/>
      <c r="J163" s="212"/>
      <c r="K163" s="227"/>
      <c r="L163" s="120"/>
    </row>
    <row r="164" spans="1:12" s="77" customFormat="1" x14ac:dyDescent="0.35">
      <c r="A164" s="83" t="s">
        <v>42</v>
      </c>
      <c r="B164" s="84"/>
      <c r="C164" s="35">
        <v>5.99</v>
      </c>
      <c r="D164" s="35"/>
      <c r="E164" s="18"/>
      <c r="F164" s="18"/>
      <c r="G164" s="18"/>
      <c r="H164" s="18"/>
      <c r="I164" s="19"/>
      <c r="J164" s="19"/>
      <c r="K164" s="19"/>
      <c r="L164" s="120"/>
    </row>
    <row r="165" spans="1:12" x14ac:dyDescent="0.35">
      <c r="A165" s="191" t="s">
        <v>170</v>
      </c>
      <c r="B165" s="192"/>
      <c r="C165" s="192"/>
      <c r="D165" s="192"/>
      <c r="E165" s="192"/>
      <c r="F165" s="192"/>
      <c r="G165" s="192"/>
      <c r="H165" s="192"/>
      <c r="I165" s="192"/>
      <c r="J165" s="192"/>
      <c r="K165" s="192"/>
      <c r="L165" s="192"/>
    </row>
    <row r="166" spans="1:12" ht="24.5" x14ac:dyDescent="0.35">
      <c r="A166" s="160" t="s">
        <v>169</v>
      </c>
      <c r="B166" s="233" t="s">
        <v>165</v>
      </c>
      <c r="C166" s="233"/>
      <c r="D166" s="233"/>
      <c r="E166" s="233"/>
      <c r="F166" s="233"/>
      <c r="G166" s="233"/>
      <c r="H166" s="233"/>
      <c r="I166" s="233"/>
      <c r="J166" s="233"/>
      <c r="K166" s="233"/>
      <c r="L166" s="184"/>
    </row>
    <row r="167" spans="1:12" x14ac:dyDescent="0.35">
      <c r="A167" s="203" t="s">
        <v>167</v>
      </c>
      <c r="B167" s="200" t="s">
        <v>31</v>
      </c>
      <c r="C167" s="94">
        <v>20</v>
      </c>
      <c r="D167" s="94">
        <v>20</v>
      </c>
      <c r="E167" s="200" t="s">
        <v>31</v>
      </c>
      <c r="F167" s="165"/>
      <c r="G167" s="200" t="s">
        <v>31</v>
      </c>
      <c r="H167" s="165"/>
      <c r="I167" s="200" t="s">
        <v>31</v>
      </c>
      <c r="J167" s="165"/>
      <c r="K167" s="200" t="s">
        <v>31</v>
      </c>
      <c r="L167" s="185"/>
    </row>
    <row r="168" spans="1:12" x14ac:dyDescent="0.35">
      <c r="A168" s="204"/>
      <c r="B168" s="201"/>
      <c r="C168" s="38">
        <v>16.63</v>
      </c>
      <c r="D168" s="38">
        <v>16.63</v>
      </c>
      <c r="E168" s="201"/>
      <c r="F168" s="166"/>
      <c r="G168" s="201"/>
      <c r="H168" s="166"/>
      <c r="I168" s="201"/>
      <c r="J168" s="166"/>
      <c r="K168" s="201"/>
      <c r="L168" s="185"/>
    </row>
    <row r="169" spans="1:12" x14ac:dyDescent="0.35">
      <c r="A169" s="205"/>
      <c r="B169" s="206"/>
      <c r="C169" s="38">
        <v>0.08</v>
      </c>
      <c r="D169" s="38">
        <v>0.08</v>
      </c>
      <c r="E169" s="201"/>
      <c r="F169" s="166"/>
      <c r="G169" s="201"/>
      <c r="H169" s="166"/>
      <c r="I169" s="201"/>
      <c r="J169" s="166"/>
      <c r="K169" s="201"/>
      <c r="L169" s="185"/>
    </row>
    <row r="170" spans="1:12" x14ac:dyDescent="0.35">
      <c r="A170" s="151" t="s">
        <v>171</v>
      </c>
      <c r="B170" s="152"/>
      <c r="C170" s="153">
        <f>SUM(C167:C169)</f>
        <v>36.709999999999994</v>
      </c>
      <c r="D170" s="153">
        <f>SUM(D167:D169)</f>
        <v>36.709999999999994</v>
      </c>
      <c r="E170" s="202"/>
      <c r="F170" s="167"/>
      <c r="G170" s="202"/>
      <c r="H170" s="167"/>
      <c r="I170" s="202"/>
      <c r="J170" s="167"/>
      <c r="K170" s="202"/>
      <c r="L170" s="185"/>
    </row>
    <row r="171" spans="1:12" x14ac:dyDescent="0.35">
      <c r="A171" s="203" t="s">
        <v>166</v>
      </c>
      <c r="B171" s="200" t="s">
        <v>31</v>
      </c>
      <c r="C171" s="94">
        <v>13.99</v>
      </c>
      <c r="D171" s="94">
        <v>13.99</v>
      </c>
      <c r="E171" s="200" t="s">
        <v>31</v>
      </c>
      <c r="F171" s="165"/>
      <c r="G171" s="200" t="s">
        <v>31</v>
      </c>
      <c r="H171" s="165"/>
      <c r="I171" s="200" t="s">
        <v>31</v>
      </c>
      <c r="J171" s="165"/>
      <c r="K171" s="200" t="s">
        <v>31</v>
      </c>
      <c r="L171" s="185"/>
    </row>
    <row r="172" spans="1:12" x14ac:dyDescent="0.35">
      <c r="A172" s="204"/>
      <c r="B172" s="201"/>
      <c r="C172" s="38">
        <v>71.010000000000005</v>
      </c>
      <c r="D172" s="38">
        <v>71.010000000000005</v>
      </c>
      <c r="E172" s="201"/>
      <c r="F172" s="166"/>
      <c r="G172" s="201"/>
      <c r="H172" s="166"/>
      <c r="I172" s="201"/>
      <c r="J172" s="166"/>
      <c r="K172" s="201"/>
      <c r="L172" s="185"/>
    </row>
    <row r="173" spans="1:12" x14ac:dyDescent="0.35">
      <c r="A173" s="204"/>
      <c r="B173" s="201"/>
      <c r="C173" s="38">
        <v>16.63</v>
      </c>
      <c r="D173" s="38">
        <v>16.63</v>
      </c>
      <c r="E173" s="201"/>
      <c r="F173" s="166"/>
      <c r="G173" s="201"/>
      <c r="H173" s="166"/>
      <c r="I173" s="201"/>
      <c r="J173" s="166"/>
      <c r="K173" s="201"/>
      <c r="L173" s="185"/>
    </row>
    <row r="174" spans="1:12" x14ac:dyDescent="0.35">
      <c r="A174" s="204"/>
      <c r="B174" s="201"/>
      <c r="C174" s="38">
        <v>13.26</v>
      </c>
      <c r="D174" s="38">
        <v>13.26</v>
      </c>
      <c r="E174" s="201"/>
      <c r="F174" s="166"/>
      <c r="G174" s="201"/>
      <c r="H174" s="166"/>
      <c r="I174" s="201"/>
      <c r="J174" s="166"/>
      <c r="K174" s="201"/>
      <c r="L174" s="185"/>
    </row>
    <row r="175" spans="1:12" x14ac:dyDescent="0.35">
      <c r="A175" s="205"/>
      <c r="B175" s="206"/>
      <c r="C175" s="38">
        <v>0.08</v>
      </c>
      <c r="D175" s="38">
        <v>0.08</v>
      </c>
      <c r="E175" s="201"/>
      <c r="F175" s="166"/>
      <c r="G175" s="201"/>
      <c r="H175" s="166"/>
      <c r="I175" s="201"/>
      <c r="J175" s="166"/>
      <c r="K175" s="201"/>
      <c r="L175" s="185"/>
    </row>
    <row r="176" spans="1:12" x14ac:dyDescent="0.35">
      <c r="A176" s="151" t="s">
        <v>171</v>
      </c>
      <c r="B176" s="152"/>
      <c r="C176" s="153">
        <f>SUM(C171:C175)</f>
        <v>114.97</v>
      </c>
      <c r="D176" s="153">
        <f>SUM(D171:D175)</f>
        <v>114.97</v>
      </c>
      <c r="E176" s="202"/>
      <c r="F176" s="167"/>
      <c r="G176" s="202"/>
      <c r="H176" s="167"/>
      <c r="I176" s="202"/>
      <c r="J176" s="167"/>
      <c r="K176" s="202"/>
      <c r="L176" s="185"/>
    </row>
    <row r="177" spans="1:12" x14ac:dyDescent="0.35">
      <c r="A177" s="203" t="s">
        <v>168</v>
      </c>
      <c r="B177" s="200" t="s">
        <v>31</v>
      </c>
      <c r="C177" s="94">
        <v>13.99</v>
      </c>
      <c r="D177" s="94">
        <v>13.99</v>
      </c>
      <c r="E177" s="200" t="s">
        <v>31</v>
      </c>
      <c r="F177" s="165"/>
      <c r="G177" s="200" t="s">
        <v>31</v>
      </c>
      <c r="H177" s="165"/>
      <c r="I177" s="200" t="s">
        <v>31</v>
      </c>
      <c r="J177" s="165"/>
      <c r="K177" s="200" t="s">
        <v>31</v>
      </c>
      <c r="L177" s="185"/>
    </row>
    <row r="178" spans="1:12" x14ac:dyDescent="0.35">
      <c r="A178" s="204"/>
      <c r="B178" s="201"/>
      <c r="C178" s="38">
        <v>86.01</v>
      </c>
      <c r="D178" s="38">
        <v>86.01</v>
      </c>
      <c r="E178" s="201"/>
      <c r="F178" s="166"/>
      <c r="G178" s="201"/>
      <c r="H178" s="166"/>
      <c r="I178" s="201"/>
      <c r="J178" s="166"/>
      <c r="K178" s="201"/>
      <c r="L178" s="185"/>
    </row>
    <row r="179" spans="1:12" x14ac:dyDescent="0.35">
      <c r="A179" s="204"/>
      <c r="B179" s="201"/>
      <c r="C179" s="38">
        <v>16.63</v>
      </c>
      <c r="D179" s="38">
        <v>16.63</v>
      </c>
      <c r="E179" s="201"/>
      <c r="F179" s="166"/>
      <c r="G179" s="201"/>
      <c r="H179" s="166"/>
      <c r="I179" s="201"/>
      <c r="J179" s="166"/>
      <c r="K179" s="201"/>
      <c r="L179" s="185"/>
    </row>
    <row r="180" spans="1:12" x14ac:dyDescent="0.35">
      <c r="A180" s="204"/>
      <c r="B180" s="201"/>
      <c r="C180" s="38">
        <v>13.26</v>
      </c>
      <c r="D180" s="38">
        <v>13.26</v>
      </c>
      <c r="E180" s="201"/>
      <c r="F180" s="166"/>
      <c r="G180" s="201"/>
      <c r="H180" s="166"/>
      <c r="I180" s="201"/>
      <c r="J180" s="166"/>
      <c r="K180" s="201"/>
      <c r="L180" s="185"/>
    </row>
    <row r="181" spans="1:12" x14ac:dyDescent="0.35">
      <c r="A181" s="205"/>
      <c r="B181" s="206"/>
      <c r="C181" s="38">
        <v>0.08</v>
      </c>
      <c r="D181" s="38">
        <v>0.08</v>
      </c>
      <c r="E181" s="201"/>
      <c r="F181" s="166"/>
      <c r="G181" s="201"/>
      <c r="H181" s="166"/>
      <c r="I181" s="201"/>
      <c r="J181" s="166"/>
      <c r="K181" s="201"/>
      <c r="L181" s="185"/>
    </row>
    <row r="182" spans="1:12" x14ac:dyDescent="0.35">
      <c r="A182" s="151" t="s">
        <v>171</v>
      </c>
      <c r="B182" s="152"/>
      <c r="C182" s="153">
        <f>SUM(C177:C181)</f>
        <v>129.97</v>
      </c>
      <c r="D182" s="153">
        <f>SUM(D177:D181)</f>
        <v>129.97</v>
      </c>
      <c r="E182" s="202"/>
      <c r="F182" s="167"/>
      <c r="G182" s="202"/>
      <c r="H182" s="167"/>
      <c r="I182" s="202"/>
      <c r="J182" s="167"/>
      <c r="K182" s="202"/>
      <c r="L182" s="185"/>
    </row>
    <row r="183" spans="1:12" ht="60.5" x14ac:dyDescent="0.35">
      <c r="A183" s="149" t="s">
        <v>179</v>
      </c>
      <c r="B183" s="161" t="s">
        <v>31</v>
      </c>
      <c r="C183" s="162">
        <v>30</v>
      </c>
      <c r="D183" s="162">
        <v>30</v>
      </c>
      <c r="E183" s="163"/>
      <c r="F183" s="163"/>
      <c r="G183" s="163"/>
      <c r="H183" s="163"/>
      <c r="I183" s="163"/>
      <c r="J183" s="163"/>
      <c r="K183" s="163"/>
      <c r="L183" s="183"/>
    </row>
    <row r="184" spans="1:12" x14ac:dyDescent="0.35">
      <c r="A184" s="154" t="s">
        <v>174</v>
      </c>
      <c r="B184" s="199" t="s">
        <v>182</v>
      </c>
      <c r="C184" s="199"/>
      <c r="D184" s="199"/>
      <c r="E184" s="199"/>
      <c r="F184" s="199"/>
      <c r="G184" s="199"/>
      <c r="H184" s="199"/>
      <c r="I184" s="199"/>
      <c r="J184" s="199"/>
      <c r="K184" s="199"/>
      <c r="L184" s="184"/>
    </row>
    <row r="185" spans="1:12" x14ac:dyDescent="0.35">
      <c r="A185" s="89" t="s">
        <v>69</v>
      </c>
      <c r="B185" s="42" t="s">
        <v>31</v>
      </c>
      <c r="C185" s="38">
        <v>9.99</v>
      </c>
      <c r="D185" s="38">
        <v>9.99</v>
      </c>
      <c r="E185" s="9"/>
      <c r="F185" s="9"/>
      <c r="G185" s="9"/>
      <c r="H185" s="9"/>
      <c r="I185" s="9"/>
      <c r="J185" s="9"/>
      <c r="K185" s="9"/>
      <c r="L185" s="9"/>
    </row>
    <row r="186" spans="1:12" x14ac:dyDescent="0.35">
      <c r="A186" s="155" t="s">
        <v>70</v>
      </c>
      <c r="B186" s="156" t="s">
        <v>31</v>
      </c>
      <c r="C186" s="157">
        <v>9.99</v>
      </c>
      <c r="D186" s="157">
        <v>9.99</v>
      </c>
      <c r="E186" s="158"/>
      <c r="F186" s="158"/>
      <c r="G186" s="158"/>
      <c r="H186" s="158"/>
      <c r="I186" s="158"/>
      <c r="J186" s="158"/>
      <c r="K186" s="158"/>
      <c r="L186" s="158"/>
    </row>
    <row r="187" spans="1:12" x14ac:dyDescent="0.35">
      <c r="A187" s="154" t="s">
        <v>175</v>
      </c>
      <c r="B187" s="199" t="s">
        <v>176</v>
      </c>
      <c r="C187" s="199"/>
      <c r="D187" s="199"/>
      <c r="E187" s="199"/>
      <c r="F187" s="199"/>
      <c r="G187" s="199"/>
      <c r="H187" s="199"/>
      <c r="I187" s="199"/>
      <c r="J187" s="199"/>
      <c r="K187" s="199"/>
      <c r="L187" s="184"/>
    </row>
    <row r="188" spans="1:12" x14ac:dyDescent="0.35">
      <c r="A188" s="91" t="s">
        <v>172</v>
      </c>
      <c r="B188" s="42" t="s">
        <v>31</v>
      </c>
      <c r="C188" s="38">
        <v>9.99</v>
      </c>
      <c r="D188" s="38">
        <v>9.99</v>
      </c>
      <c r="E188" s="9"/>
      <c r="F188" s="9"/>
      <c r="G188" s="9"/>
      <c r="H188" s="9"/>
      <c r="I188" s="9"/>
      <c r="J188" s="9"/>
      <c r="K188" s="9"/>
      <c r="L188" s="9"/>
    </row>
    <row r="189" spans="1:12" x14ac:dyDescent="0.35">
      <c r="A189" s="159" t="s">
        <v>173</v>
      </c>
      <c r="B189" s="156" t="s">
        <v>31</v>
      </c>
      <c r="C189" s="157">
        <v>9.99</v>
      </c>
      <c r="D189" s="157">
        <v>9.99</v>
      </c>
      <c r="E189" s="158"/>
      <c r="F189" s="158"/>
      <c r="G189" s="158"/>
      <c r="H189" s="158"/>
      <c r="I189" s="158"/>
      <c r="J189" s="158"/>
      <c r="K189" s="158"/>
      <c r="L189" s="158"/>
    </row>
    <row r="190" spans="1:12" x14ac:dyDescent="0.35">
      <c r="A190" s="150" t="s">
        <v>177</v>
      </c>
      <c r="B190" s="193" t="s">
        <v>178</v>
      </c>
      <c r="C190" s="193"/>
      <c r="D190" s="193"/>
      <c r="E190" s="193"/>
      <c r="F190" s="193"/>
      <c r="G190" s="193"/>
      <c r="H190" s="193"/>
      <c r="I190" s="193"/>
      <c r="J190" s="193"/>
      <c r="K190" s="193"/>
      <c r="L190" s="184"/>
    </row>
    <row r="191" spans="1:12" x14ac:dyDescent="0.35">
      <c r="A191" s="90" t="s">
        <v>71</v>
      </c>
      <c r="B191" s="42" t="s">
        <v>31</v>
      </c>
      <c r="C191" s="38" t="s">
        <v>34</v>
      </c>
      <c r="D191" s="38" t="s">
        <v>34</v>
      </c>
      <c r="E191" s="9"/>
      <c r="F191" s="9"/>
      <c r="G191" s="9"/>
      <c r="H191" s="9"/>
      <c r="I191" s="9"/>
      <c r="J191" s="9"/>
      <c r="K191" s="9"/>
      <c r="L191" s="9"/>
    </row>
    <row r="192" spans="1:12" x14ac:dyDescent="0.35">
      <c r="A192" s="90" t="s">
        <v>72</v>
      </c>
      <c r="B192" s="42" t="s">
        <v>31</v>
      </c>
      <c r="C192" s="38">
        <v>25</v>
      </c>
      <c r="D192" s="38">
        <v>25</v>
      </c>
      <c r="E192" s="9"/>
      <c r="F192" s="9"/>
      <c r="G192" s="9"/>
      <c r="H192" s="9"/>
      <c r="I192" s="9"/>
      <c r="J192" s="9"/>
      <c r="K192" s="9"/>
      <c r="L192" s="9"/>
    </row>
    <row r="193" spans="1:12" x14ac:dyDescent="0.35">
      <c r="A193" s="90" t="s">
        <v>73</v>
      </c>
      <c r="B193" s="42" t="s">
        <v>31</v>
      </c>
      <c r="C193" s="38">
        <v>25</v>
      </c>
      <c r="D193" s="38">
        <v>25</v>
      </c>
      <c r="E193" s="9"/>
      <c r="F193" s="9"/>
      <c r="G193" s="9"/>
      <c r="H193" s="9"/>
      <c r="I193" s="9"/>
      <c r="J193" s="9"/>
      <c r="K193" s="9"/>
      <c r="L193" s="9"/>
    </row>
    <row r="194" spans="1:12" x14ac:dyDescent="0.35">
      <c r="A194" s="228" t="s">
        <v>188</v>
      </c>
      <c r="B194" s="228"/>
      <c r="C194" s="228"/>
      <c r="D194" s="228"/>
      <c r="E194" s="228"/>
      <c r="F194" s="228"/>
      <c r="G194" s="228"/>
      <c r="H194" s="228"/>
      <c r="I194" s="228"/>
      <c r="J194" s="228"/>
      <c r="K194" s="228"/>
      <c r="L194" s="186"/>
    </row>
    <row r="195" spans="1:12" x14ac:dyDescent="0.35">
      <c r="A195" s="150" t="s">
        <v>201</v>
      </c>
      <c r="B195" s="193"/>
      <c r="C195" s="193"/>
      <c r="D195" s="193"/>
      <c r="E195" s="193"/>
      <c r="F195" s="193"/>
      <c r="G195" s="193"/>
      <c r="H195" s="193"/>
      <c r="I195" s="193"/>
      <c r="J195" s="193"/>
      <c r="K195" s="193"/>
      <c r="L195" s="184"/>
    </row>
    <row r="196" spans="1:12" x14ac:dyDescent="0.35">
      <c r="A196" s="90" t="s">
        <v>189</v>
      </c>
      <c r="B196" s="42"/>
      <c r="C196" s="38"/>
      <c r="D196" s="38"/>
      <c r="E196" s="9"/>
      <c r="F196" s="9"/>
      <c r="G196" s="9"/>
      <c r="H196" s="9"/>
      <c r="I196" s="9">
        <v>9</v>
      </c>
      <c r="J196" s="9">
        <v>9</v>
      </c>
      <c r="K196" s="9">
        <v>5.5</v>
      </c>
      <c r="L196" s="9">
        <v>5.5</v>
      </c>
    </row>
    <row r="197" spans="1:12" x14ac:dyDescent="0.35">
      <c r="A197" s="90" t="s">
        <v>190</v>
      </c>
      <c r="B197" s="42"/>
      <c r="C197" s="38"/>
      <c r="D197" s="38"/>
      <c r="E197" s="9"/>
      <c r="F197" s="9"/>
      <c r="G197" s="9"/>
      <c r="H197" s="9"/>
      <c r="I197" s="9">
        <v>12</v>
      </c>
      <c r="J197" s="9">
        <v>12</v>
      </c>
      <c r="K197" s="9">
        <v>9</v>
      </c>
      <c r="L197" s="9">
        <v>9</v>
      </c>
    </row>
    <row r="198" spans="1:12" x14ac:dyDescent="0.35">
      <c r="A198" s="90" t="s">
        <v>191</v>
      </c>
      <c r="B198" s="42"/>
      <c r="C198" s="38"/>
      <c r="D198" s="38"/>
      <c r="E198" s="9"/>
      <c r="F198" s="9"/>
      <c r="G198" s="9"/>
      <c r="H198" s="9"/>
      <c r="I198" s="9">
        <v>14</v>
      </c>
      <c r="J198" s="9">
        <v>14</v>
      </c>
      <c r="K198" s="9">
        <v>12</v>
      </c>
      <c r="L198" s="9">
        <v>12</v>
      </c>
    </row>
    <row r="199" spans="1:12" x14ac:dyDescent="0.35">
      <c r="A199" s="90" t="s">
        <v>192</v>
      </c>
      <c r="B199" s="42"/>
      <c r="C199" s="38"/>
      <c r="D199" s="38"/>
      <c r="E199" s="9"/>
      <c r="F199" s="9"/>
      <c r="G199" s="9"/>
      <c r="H199" s="9"/>
      <c r="I199" s="9">
        <v>21</v>
      </c>
      <c r="J199" s="9">
        <v>21</v>
      </c>
      <c r="K199" s="9">
        <v>17</v>
      </c>
      <c r="L199" s="9">
        <v>17</v>
      </c>
    </row>
    <row r="200" spans="1:12" x14ac:dyDescent="0.35">
      <c r="A200" s="90" t="s">
        <v>193</v>
      </c>
      <c r="B200" s="42"/>
      <c r="C200" s="38"/>
      <c r="D200" s="38"/>
      <c r="E200" s="9"/>
      <c r="F200" s="9"/>
      <c r="G200" s="9"/>
      <c r="H200" s="9"/>
      <c r="I200" s="9">
        <v>9</v>
      </c>
      <c r="J200" s="9">
        <v>9</v>
      </c>
      <c r="K200" s="9">
        <v>7</v>
      </c>
      <c r="L200" s="9">
        <v>7</v>
      </c>
    </row>
    <row r="201" spans="1:12" x14ac:dyDescent="0.35">
      <c r="A201" s="90" t="s">
        <v>194</v>
      </c>
      <c r="B201" s="42"/>
      <c r="C201" s="38"/>
      <c r="D201" s="38"/>
      <c r="E201" s="9"/>
      <c r="F201" s="9"/>
      <c r="G201" s="9"/>
      <c r="H201" s="9"/>
      <c r="I201" s="9">
        <v>21</v>
      </c>
      <c r="J201" s="9">
        <v>21</v>
      </c>
      <c r="K201" s="9">
        <v>17</v>
      </c>
      <c r="L201" s="9">
        <v>17</v>
      </c>
    </row>
    <row r="202" spans="1:12" x14ac:dyDescent="0.35">
      <c r="A202" s="90" t="s">
        <v>195</v>
      </c>
      <c r="B202" s="42"/>
      <c r="C202" s="38"/>
      <c r="D202" s="38"/>
      <c r="E202" s="9"/>
      <c r="F202" s="9"/>
      <c r="G202" s="9"/>
      <c r="H202" s="9"/>
      <c r="I202" s="9">
        <v>32</v>
      </c>
      <c r="J202" s="9">
        <v>32</v>
      </c>
      <c r="K202" s="9">
        <v>26</v>
      </c>
      <c r="L202" s="9">
        <v>26</v>
      </c>
    </row>
    <row r="203" spans="1:12" x14ac:dyDescent="0.35">
      <c r="A203" s="150" t="s">
        <v>202</v>
      </c>
      <c r="B203" s="193"/>
      <c r="C203" s="193"/>
      <c r="D203" s="193"/>
      <c r="E203" s="193"/>
      <c r="F203" s="193"/>
      <c r="G203" s="193"/>
      <c r="H203" s="193"/>
      <c r="I203" s="193"/>
      <c r="J203" s="193"/>
      <c r="K203" s="193"/>
      <c r="L203" s="184"/>
    </row>
    <row r="204" spans="1:12" x14ac:dyDescent="0.35">
      <c r="A204" s="90" t="s">
        <v>196</v>
      </c>
      <c r="B204" s="42"/>
      <c r="C204" s="38"/>
      <c r="D204" s="38"/>
      <c r="E204" s="9"/>
      <c r="F204" s="9"/>
      <c r="G204" s="9"/>
      <c r="H204" s="9"/>
      <c r="I204" s="9">
        <v>12.99</v>
      </c>
      <c r="J204" s="9">
        <v>12.99</v>
      </c>
      <c r="K204" s="9">
        <v>7.99</v>
      </c>
      <c r="L204" s="9">
        <v>7.99</v>
      </c>
    </row>
    <row r="205" spans="1:12" x14ac:dyDescent="0.35">
      <c r="A205" s="90" t="s">
        <v>197</v>
      </c>
      <c r="B205" s="42"/>
      <c r="C205" s="38"/>
      <c r="D205" s="38"/>
      <c r="E205" s="9"/>
      <c r="F205" s="9"/>
      <c r="G205" s="9"/>
      <c r="H205" s="9"/>
      <c r="I205" s="9">
        <v>25.99</v>
      </c>
      <c r="J205" s="9">
        <v>25.99</v>
      </c>
      <c r="K205" s="9">
        <v>19.989999999999998</v>
      </c>
      <c r="L205" s="9">
        <v>19.989999999999998</v>
      </c>
    </row>
    <row r="206" spans="1:12" x14ac:dyDescent="0.35">
      <c r="A206" s="90" t="s">
        <v>198</v>
      </c>
      <c r="B206" s="42"/>
      <c r="C206" s="38"/>
      <c r="D206" s="38"/>
      <c r="E206" s="9"/>
      <c r="F206" s="9"/>
      <c r="G206" s="9"/>
      <c r="H206" s="9"/>
      <c r="I206" s="9">
        <v>30.99</v>
      </c>
      <c r="J206" s="9">
        <v>30.99</v>
      </c>
      <c r="K206" s="9">
        <v>22.99</v>
      </c>
      <c r="L206" s="9">
        <v>22.99</v>
      </c>
    </row>
    <row r="207" spans="1:12" x14ac:dyDescent="0.35">
      <c r="A207" s="90" t="s">
        <v>199</v>
      </c>
      <c r="B207" s="42"/>
      <c r="C207" s="38"/>
      <c r="D207" s="38"/>
      <c r="E207" s="9"/>
      <c r="F207" s="9"/>
      <c r="G207" s="9"/>
      <c r="H207" s="9"/>
      <c r="I207" s="9">
        <v>38.99</v>
      </c>
      <c r="J207" s="9">
        <v>38.99</v>
      </c>
      <c r="K207" s="9">
        <v>29.99</v>
      </c>
      <c r="L207" s="9">
        <v>29.99</v>
      </c>
    </row>
    <row r="208" spans="1:12" x14ac:dyDescent="0.35">
      <c r="A208" s="90" t="s">
        <v>200</v>
      </c>
      <c r="B208" s="42"/>
      <c r="C208" s="38"/>
      <c r="D208" s="38"/>
      <c r="E208" s="9"/>
      <c r="F208" s="9"/>
      <c r="G208" s="9"/>
      <c r="H208" s="9"/>
      <c r="I208" s="9">
        <v>42.99</v>
      </c>
      <c r="J208" s="9">
        <v>42.99</v>
      </c>
      <c r="K208" s="9">
        <v>32.99</v>
      </c>
      <c r="L208" s="9">
        <v>32.99</v>
      </c>
    </row>
    <row r="209" spans="1:12" x14ac:dyDescent="0.35">
      <c r="A209" s="90"/>
      <c r="B209" s="42"/>
      <c r="C209" s="38"/>
      <c r="D209" s="38"/>
      <c r="E209" s="9"/>
      <c r="F209" s="9"/>
      <c r="G209" s="9"/>
      <c r="H209" s="9"/>
      <c r="I209" s="9"/>
      <c r="J209" s="9"/>
      <c r="K209" s="9"/>
      <c r="L209" s="9"/>
    </row>
    <row r="210" spans="1:12" x14ac:dyDescent="0.35">
      <c r="A210" s="150" t="s">
        <v>205</v>
      </c>
      <c r="B210" s="193"/>
      <c r="C210" s="193"/>
      <c r="D210" s="193"/>
      <c r="E210" s="193"/>
      <c r="F210" s="193"/>
      <c r="G210" s="193"/>
      <c r="H210" s="193"/>
      <c r="I210" s="193"/>
      <c r="J210" s="193"/>
      <c r="K210" s="193"/>
      <c r="L210" s="184"/>
    </row>
    <row r="211" spans="1:12" x14ac:dyDescent="0.35">
      <c r="A211" s="90" t="s">
        <v>189</v>
      </c>
      <c r="B211" s="42"/>
      <c r="C211" s="38"/>
      <c r="D211" s="38"/>
      <c r="E211" s="9"/>
      <c r="F211" s="9"/>
      <c r="G211" s="9"/>
      <c r="H211" s="9"/>
      <c r="I211" s="9">
        <v>7</v>
      </c>
      <c r="J211" s="9">
        <v>7</v>
      </c>
      <c r="K211" s="9">
        <v>5</v>
      </c>
      <c r="L211" s="9">
        <v>5</v>
      </c>
    </row>
    <row r="212" spans="1:12" x14ac:dyDescent="0.35">
      <c r="A212" s="90" t="s">
        <v>190</v>
      </c>
      <c r="B212" s="42"/>
      <c r="C212" s="38"/>
      <c r="D212" s="38"/>
      <c r="E212" s="9"/>
      <c r="F212" s="9"/>
      <c r="G212" s="9"/>
      <c r="H212" s="9"/>
      <c r="I212" s="9">
        <v>9</v>
      </c>
      <c r="J212" s="9">
        <v>9</v>
      </c>
      <c r="K212" s="9">
        <v>7</v>
      </c>
      <c r="L212" s="9">
        <v>7</v>
      </c>
    </row>
    <row r="213" spans="1:12" x14ac:dyDescent="0.35">
      <c r="A213" s="90" t="s">
        <v>191</v>
      </c>
      <c r="B213" s="42"/>
      <c r="C213" s="38"/>
      <c r="D213" s="38"/>
      <c r="E213" s="9"/>
      <c r="F213" s="9"/>
      <c r="G213" s="9"/>
      <c r="H213" s="9"/>
      <c r="I213" s="9">
        <v>11</v>
      </c>
      <c r="J213" s="9">
        <v>11</v>
      </c>
      <c r="K213" s="9">
        <v>9</v>
      </c>
      <c r="L213" s="9">
        <v>9</v>
      </c>
    </row>
    <row r="214" spans="1:12" x14ac:dyDescent="0.35">
      <c r="A214" s="90" t="s">
        <v>192</v>
      </c>
      <c r="B214" s="42"/>
      <c r="C214" s="38"/>
      <c r="D214" s="38"/>
      <c r="E214" s="9"/>
      <c r="F214" s="9"/>
      <c r="G214" s="9"/>
      <c r="H214" s="9"/>
      <c r="I214" s="9">
        <v>16</v>
      </c>
      <c r="J214" s="9">
        <v>16</v>
      </c>
      <c r="K214" s="9">
        <v>13</v>
      </c>
      <c r="L214" s="9">
        <v>13</v>
      </c>
    </row>
    <row r="215" spans="1:12" x14ac:dyDescent="0.35">
      <c r="A215" s="90" t="s">
        <v>193</v>
      </c>
      <c r="B215" s="42"/>
      <c r="C215" s="38"/>
      <c r="D215" s="38"/>
      <c r="E215" s="9"/>
      <c r="F215" s="9"/>
      <c r="G215" s="9"/>
      <c r="H215" s="9"/>
      <c r="I215" s="9">
        <v>7</v>
      </c>
      <c r="J215" s="9">
        <v>7</v>
      </c>
      <c r="K215" s="9">
        <v>6</v>
      </c>
      <c r="L215" s="9">
        <v>6</v>
      </c>
    </row>
    <row r="216" spans="1:12" x14ac:dyDescent="0.35">
      <c r="A216" s="90" t="s">
        <v>194</v>
      </c>
      <c r="B216" s="42"/>
      <c r="C216" s="38"/>
      <c r="D216" s="38"/>
      <c r="E216" s="9"/>
      <c r="F216" s="9"/>
      <c r="G216" s="9"/>
      <c r="H216" s="9"/>
      <c r="I216" s="9">
        <v>19</v>
      </c>
      <c r="J216" s="9">
        <v>19</v>
      </c>
      <c r="K216" s="9">
        <v>15</v>
      </c>
      <c r="L216" s="9">
        <v>15</v>
      </c>
    </row>
    <row r="217" spans="1:12" x14ac:dyDescent="0.35">
      <c r="A217" s="90" t="s">
        <v>195</v>
      </c>
      <c r="B217" s="42"/>
      <c r="C217" s="38"/>
      <c r="D217" s="38"/>
      <c r="E217" s="9"/>
      <c r="F217" s="9"/>
      <c r="G217" s="9"/>
      <c r="H217" s="9"/>
      <c r="I217" s="9">
        <v>29</v>
      </c>
      <c r="J217" s="9">
        <v>29</v>
      </c>
      <c r="K217" s="9">
        <v>24</v>
      </c>
      <c r="L217" s="9">
        <v>24</v>
      </c>
    </row>
    <row r="218" spans="1:12" x14ac:dyDescent="0.35">
      <c r="A218" s="150" t="s">
        <v>206</v>
      </c>
      <c r="B218" s="193"/>
      <c r="C218" s="193"/>
      <c r="D218" s="193"/>
      <c r="E218" s="193"/>
      <c r="F218" s="193"/>
      <c r="G218" s="193"/>
      <c r="H218" s="193"/>
      <c r="I218" s="193"/>
      <c r="J218" s="193"/>
      <c r="K218" s="193"/>
      <c r="L218" s="184"/>
    </row>
    <row r="219" spans="1:12" x14ac:dyDescent="0.35">
      <c r="A219" s="90" t="s">
        <v>196</v>
      </c>
      <c r="B219" s="42"/>
      <c r="C219" s="38"/>
      <c r="D219" s="38"/>
      <c r="E219" s="9"/>
      <c r="F219" s="9"/>
      <c r="G219" s="9"/>
      <c r="H219" s="9"/>
      <c r="I219" s="9">
        <v>8.99</v>
      </c>
      <c r="J219" s="9">
        <v>8.99</v>
      </c>
      <c r="K219" s="9">
        <v>4.99</v>
      </c>
      <c r="L219" s="9">
        <v>4.99</v>
      </c>
    </row>
    <row r="220" spans="1:12" x14ac:dyDescent="0.35">
      <c r="A220" s="90" t="s">
        <v>197</v>
      </c>
      <c r="B220" s="42"/>
      <c r="C220" s="38"/>
      <c r="D220" s="38"/>
      <c r="E220" s="9"/>
      <c r="F220" s="9"/>
      <c r="G220" s="9"/>
      <c r="H220" s="9"/>
      <c r="I220" s="9">
        <v>17.989999999999998</v>
      </c>
      <c r="J220" s="9">
        <v>17.989999999999998</v>
      </c>
      <c r="K220" s="9">
        <v>13.99</v>
      </c>
      <c r="L220" s="9">
        <v>13.99</v>
      </c>
    </row>
    <row r="221" spans="1:12" x14ac:dyDescent="0.35">
      <c r="A221" s="90" t="s">
        <v>198</v>
      </c>
      <c r="B221" s="42"/>
      <c r="C221" s="38"/>
      <c r="D221" s="38"/>
      <c r="E221" s="9"/>
      <c r="F221" s="9"/>
      <c r="G221" s="9"/>
      <c r="H221" s="9"/>
      <c r="I221" s="9">
        <v>20.99</v>
      </c>
      <c r="J221" s="9">
        <v>20.99</v>
      </c>
      <c r="K221" s="9">
        <v>15.99</v>
      </c>
      <c r="L221" s="9">
        <v>15.99</v>
      </c>
    </row>
    <row r="222" spans="1:12" x14ac:dyDescent="0.35">
      <c r="A222" s="90" t="s">
        <v>199</v>
      </c>
      <c r="B222" s="42"/>
      <c r="C222" s="38"/>
      <c r="D222" s="38"/>
      <c r="E222" s="9"/>
      <c r="F222" s="9"/>
      <c r="G222" s="9"/>
      <c r="H222" s="9"/>
      <c r="I222" s="9">
        <v>27.99</v>
      </c>
      <c r="J222" s="9">
        <v>27.99</v>
      </c>
      <c r="K222" s="9">
        <v>20.99</v>
      </c>
      <c r="L222" s="9">
        <v>20.99</v>
      </c>
    </row>
    <row r="223" spans="1:12" x14ac:dyDescent="0.35">
      <c r="A223" s="90" t="s">
        <v>200</v>
      </c>
      <c r="B223" s="42"/>
      <c r="C223" s="38"/>
      <c r="D223" s="38"/>
      <c r="E223" s="9"/>
      <c r="F223" s="9"/>
      <c r="G223" s="9"/>
      <c r="H223" s="9"/>
      <c r="I223" s="9">
        <v>30.99</v>
      </c>
      <c r="J223" s="9">
        <v>30.99</v>
      </c>
      <c r="K223" s="9">
        <v>22.99</v>
      </c>
      <c r="L223" s="9">
        <v>22.99</v>
      </c>
    </row>
    <row r="224" spans="1:12" x14ac:dyDescent="0.35">
      <c r="A224" s="90"/>
      <c r="B224" s="42"/>
      <c r="C224" s="38"/>
      <c r="D224" s="38"/>
      <c r="E224" s="9"/>
      <c r="F224" s="9"/>
      <c r="G224" s="9"/>
      <c r="H224" s="9"/>
      <c r="I224" s="9"/>
      <c r="J224" s="9"/>
      <c r="K224" s="9"/>
      <c r="L224" s="9"/>
    </row>
    <row r="225" spans="1:12" x14ac:dyDescent="0.35">
      <c r="A225" s="150"/>
      <c r="B225" s="164"/>
      <c r="C225" s="164"/>
      <c r="D225" s="164"/>
      <c r="E225" s="164"/>
      <c r="F225" s="164"/>
      <c r="G225" s="164"/>
      <c r="H225" s="164"/>
      <c r="I225" s="164"/>
      <c r="J225" s="164"/>
      <c r="K225" s="164"/>
      <c r="L225" s="184"/>
    </row>
  </sheetData>
  <mergeCells count="56">
    <mergeCell ref="A132:K132"/>
    <mergeCell ref="A85:K85"/>
    <mergeCell ref="A163:K163"/>
    <mergeCell ref="B203:K203"/>
    <mergeCell ref="B210:K210"/>
    <mergeCell ref="A194:K194"/>
    <mergeCell ref="B195:K195"/>
    <mergeCell ref="E137:K137"/>
    <mergeCell ref="E138:K138"/>
    <mergeCell ref="E144:K144"/>
    <mergeCell ref="E145:K145"/>
    <mergeCell ref="B166:K166"/>
    <mergeCell ref="A167:A169"/>
    <mergeCell ref="B167:B169"/>
    <mergeCell ref="E167:E170"/>
    <mergeCell ref="G167:G170"/>
    <mergeCell ref="A2:L2"/>
    <mergeCell ref="A40:L40"/>
    <mergeCell ref="A52:L52"/>
    <mergeCell ref="A5:L5"/>
    <mergeCell ref="A124:K124"/>
    <mergeCell ref="A76:K76"/>
    <mergeCell ref="A83:K83"/>
    <mergeCell ref="C3:K3"/>
    <mergeCell ref="A53:K53"/>
    <mergeCell ref="A41:K41"/>
    <mergeCell ref="A12:K12"/>
    <mergeCell ref="A47:K47"/>
    <mergeCell ref="A6:K6"/>
    <mergeCell ref="A20:K20"/>
    <mergeCell ref="I167:I170"/>
    <mergeCell ref="K167:K170"/>
    <mergeCell ref="G177:G182"/>
    <mergeCell ref="I177:I182"/>
    <mergeCell ref="K177:K182"/>
    <mergeCell ref="A171:A175"/>
    <mergeCell ref="B171:B175"/>
    <mergeCell ref="E171:E176"/>
    <mergeCell ref="G171:G176"/>
    <mergeCell ref="I171:I176"/>
    <mergeCell ref="A1:L1"/>
    <mergeCell ref="A75:L75"/>
    <mergeCell ref="A84:L84"/>
    <mergeCell ref="B218:K218"/>
    <mergeCell ref="A165:L165"/>
    <mergeCell ref="A150:L150"/>
    <mergeCell ref="A153:L153"/>
    <mergeCell ref="A135:L135"/>
    <mergeCell ref="A110:L110"/>
    <mergeCell ref="B184:K184"/>
    <mergeCell ref="B187:K187"/>
    <mergeCell ref="B190:K190"/>
    <mergeCell ref="K171:K176"/>
    <mergeCell ref="A177:A181"/>
    <mergeCell ref="B177:B181"/>
    <mergeCell ref="E177:E182"/>
  </mergeCells>
  <printOptions horizontalCentered="1"/>
  <pageMargins left="0.25" right="0.25" top="0.5" bottom="0.5" header="0.3" footer="0.3"/>
  <pageSetup scale="90" fitToHeight="0" orientation="portrait" r:id="rId1"/>
  <headerFooter>
    <oddFooter>&amp;L&amp;8&amp;F&amp;C&amp;8&amp;P of &amp;N&amp;R&amp;8&amp;D</oddFooter>
  </headerFooter>
  <rowBreaks count="1" manualBreakCount="1">
    <brk id="11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7603D954F73446A203CA5FED310B26" ma:contentTypeVersion="12" ma:contentTypeDescription="Create a new document." ma:contentTypeScope="" ma:versionID="9986804647f97815a0a7c2de32e0a030">
  <xsd:schema xmlns:xsd="http://www.w3.org/2001/XMLSchema" xmlns:xs="http://www.w3.org/2001/XMLSchema" xmlns:p="http://schemas.microsoft.com/office/2006/metadata/properties" xmlns:ns3="6b8536a7-274f-4474-9b11-7feca8c1ad72" xmlns:ns4="265550e3-baa6-48e3-85dd-9cdf595d083b" targetNamespace="http://schemas.microsoft.com/office/2006/metadata/properties" ma:root="true" ma:fieldsID="cced292120d9011eccc45b5d611f22e7" ns3:_="" ns4:_="">
    <xsd:import namespace="6b8536a7-274f-4474-9b11-7feca8c1ad72"/>
    <xsd:import namespace="265550e3-baa6-48e3-85dd-9cdf595d083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8536a7-274f-4474-9b11-7feca8c1ad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5550e3-baa6-48e3-85dd-9cdf595d08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BC6A3F-08BD-40F7-9526-ED8CE5CEA02F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65550e3-baa6-48e3-85dd-9cdf595d083b"/>
    <ds:schemaRef ds:uri="6b8536a7-274f-4474-9b11-7feca8c1ad7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609F13-0DD3-4955-B631-7030AB50CE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D12C85-49E5-4C62-BDAF-5200F1DB86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8536a7-274f-4474-9b11-7feca8c1ad72"/>
    <ds:schemaRef ds:uri="265550e3-baa6-48e3-85dd-9cdf595d08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Business Rate Sheet</vt:lpstr>
      <vt:lpstr>'Business Rate Sheet'!Print_Area</vt:lpstr>
      <vt:lpstr>'Business Rate Sheet'!Print_Titles</vt:lpstr>
    </vt:vector>
  </TitlesOfParts>
  <Company>Hargray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Ketha Heron</dc:creator>
  <cp:lastModifiedBy>Phillip D. Scroggin Sr.</cp:lastModifiedBy>
  <cp:lastPrinted>2019-04-03T19:55:44Z</cp:lastPrinted>
  <dcterms:created xsi:type="dcterms:W3CDTF">2014-02-17T15:36:11Z</dcterms:created>
  <dcterms:modified xsi:type="dcterms:W3CDTF">2020-11-17T15:01:10Z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0x010100DA7603D954F73446A203CA5FED310B26</vt:lpwstr>
  </property>
</Properties>
</file>